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5. Programas\"/>
    </mc:Choice>
  </mc:AlternateContent>
  <bookViews>
    <workbookView xWindow="0" yWindow="0" windowWidth="20490" windowHeight="7755" activeTab="1"/>
  </bookViews>
  <sheets>
    <sheet name="Ficha Técnica Indicador " sheetId="4" r:id="rId1"/>
    <sheet name="Ficha Técnica de Medición " sheetId="12" r:id="rId2"/>
    <sheet name="Soporte Medición" sheetId="14" r:id="rId3"/>
    <sheet name="Hoja1" sheetId="15" r:id="rId4"/>
  </sheets>
  <externalReferences>
    <externalReference r:id="rId5"/>
  </externalReferences>
  <definedNames>
    <definedName name="_xlnm._FilterDatabase" localSheetId="2" hidden="1">'Soporte Medición'!$A$9:$G$138</definedName>
    <definedName name="_xlnm.Print_Area" localSheetId="1">'Ficha Técnica de Medición '!$B$2:$J$59</definedName>
    <definedName name="_xlnm.Print_Area" localSheetId="0">'Ficha Técnica Indicador '!$A$1:$E$15</definedName>
    <definedName name="Estados">[1]Proyectos!$C$101:$C$108</definedName>
    <definedName name="linea">[1]Proyectos!#REF!</definedName>
  </definedNames>
  <calcPr calcId="152511"/>
</workbook>
</file>

<file path=xl/calcChain.xml><?xml version="1.0" encoding="utf-8"?>
<calcChain xmlns="http://schemas.openxmlformats.org/spreadsheetml/2006/main">
  <c r="I9" i="12" l="1"/>
  <c r="D140" i="14" l="1"/>
  <c r="E140" i="14"/>
  <c r="F140" i="14" l="1"/>
  <c r="F28" i="14" l="1"/>
  <c r="F29" i="14"/>
  <c r="F30" i="14"/>
  <c r="F31" i="14"/>
  <c r="F32" i="14"/>
  <c r="F33" i="14"/>
  <c r="F34" i="14"/>
  <c r="F35" i="14"/>
  <c r="F36" i="14"/>
  <c r="F37" i="14"/>
  <c r="F38" i="14"/>
  <c r="F39" i="14"/>
  <c r="F40" i="14"/>
  <c r="F41" i="14"/>
  <c r="F42" i="14"/>
  <c r="F43" i="14"/>
  <c r="F44" i="14"/>
  <c r="F45" i="14"/>
  <c r="F46" i="14"/>
  <c r="F47" i="14"/>
  <c r="F48" i="14"/>
  <c r="F49" i="14"/>
  <c r="F50" i="14"/>
  <c r="F51" i="14"/>
  <c r="F52" i="14"/>
  <c r="F53" i="14"/>
  <c r="F54" i="14"/>
  <c r="F55" i="14"/>
  <c r="F56" i="14"/>
  <c r="F57" i="14"/>
  <c r="F58" i="14"/>
  <c r="F59" i="14"/>
  <c r="F60" i="14"/>
  <c r="F61" i="14"/>
  <c r="F62" i="14"/>
  <c r="F63" i="14"/>
  <c r="F64" i="14"/>
  <c r="F65" i="14"/>
  <c r="F66" i="14"/>
  <c r="F67" i="14"/>
  <c r="F68" i="14"/>
  <c r="F69" i="14"/>
  <c r="F70" i="14"/>
  <c r="F71" i="14"/>
  <c r="F72" i="14"/>
  <c r="F73" i="14"/>
  <c r="F74" i="14"/>
  <c r="F75" i="14"/>
  <c r="F76" i="14"/>
  <c r="F77" i="14"/>
  <c r="F78" i="14"/>
  <c r="F79" i="14"/>
  <c r="F80" i="14"/>
  <c r="F81" i="14"/>
  <c r="F82" i="14"/>
  <c r="F83" i="14"/>
  <c r="F84" i="14"/>
  <c r="F85" i="14"/>
  <c r="F86" i="14"/>
  <c r="F87" i="14"/>
  <c r="F88" i="14"/>
  <c r="F89" i="14"/>
  <c r="F90" i="14"/>
  <c r="F91" i="14"/>
  <c r="F92" i="14"/>
  <c r="F93" i="14"/>
  <c r="F94" i="14"/>
  <c r="F95" i="14"/>
  <c r="F96" i="14"/>
  <c r="F97" i="14"/>
  <c r="F98" i="14"/>
  <c r="F99" i="14"/>
  <c r="F100" i="14"/>
  <c r="F101" i="14"/>
  <c r="F102" i="14"/>
  <c r="F103" i="14"/>
  <c r="F104" i="14"/>
  <c r="F105" i="14"/>
  <c r="F106" i="14"/>
  <c r="F107" i="14"/>
  <c r="F108" i="14"/>
  <c r="F109" i="14"/>
  <c r="F110" i="14"/>
  <c r="F111" i="14"/>
  <c r="F112" i="14"/>
  <c r="F113" i="14"/>
  <c r="F114" i="14"/>
  <c r="F115" i="14"/>
  <c r="F116" i="14"/>
  <c r="F117" i="14"/>
  <c r="F118" i="14"/>
  <c r="F119" i="14"/>
  <c r="F120" i="14"/>
  <c r="F121" i="14"/>
  <c r="F122" i="14"/>
  <c r="F123" i="14"/>
  <c r="F124" i="14"/>
  <c r="F125" i="14"/>
  <c r="F126" i="14"/>
  <c r="F127" i="14"/>
  <c r="F128" i="14"/>
  <c r="F129" i="14"/>
  <c r="F130" i="14"/>
  <c r="F131" i="14"/>
  <c r="F132" i="14"/>
  <c r="F133" i="14"/>
  <c r="F134" i="14"/>
  <c r="F135" i="14"/>
  <c r="F136" i="14"/>
  <c r="F137" i="14"/>
  <c r="F138" i="14"/>
  <c r="F22" i="14"/>
  <c r="F23" i="14"/>
  <c r="F24" i="14"/>
  <c r="F25" i="14"/>
  <c r="F26" i="14"/>
  <c r="F27" i="14"/>
  <c r="F23" i="15" l="1"/>
  <c r="F21" i="15"/>
  <c r="F20" i="15"/>
  <c r="F19" i="15"/>
  <c r="F18" i="15"/>
  <c r="F17" i="15"/>
  <c r="F16" i="15"/>
  <c r="F15" i="15"/>
  <c r="F14" i="15"/>
  <c r="F13" i="15"/>
  <c r="F12" i="15"/>
  <c r="F11" i="15"/>
  <c r="F10" i="15"/>
  <c r="F15" i="14" l="1"/>
  <c r="F16" i="14"/>
  <c r="F17" i="14"/>
  <c r="F18" i="14"/>
  <c r="F19" i="14"/>
  <c r="F20" i="14"/>
  <c r="F21" i="14"/>
  <c r="F11" i="14"/>
  <c r="F12" i="14"/>
  <c r="F13" i="14"/>
  <c r="F14" i="14"/>
  <c r="F10" i="14"/>
  <c r="F9" i="12"/>
  <c r="L33" i="12"/>
  <c r="E33" i="12"/>
  <c r="F33" i="12" s="1"/>
  <c r="L32" i="12"/>
  <c r="E32" i="12"/>
  <c r="F32" i="12"/>
  <c r="L31" i="12"/>
  <c r="E31" i="12"/>
  <c r="F31" i="12"/>
  <c r="L30" i="12"/>
  <c r="E30" i="12"/>
  <c r="F30" i="12"/>
  <c r="L29" i="12"/>
  <c r="E29" i="12"/>
  <c r="F29" i="12"/>
  <c r="L28" i="12"/>
  <c r="E28" i="12"/>
  <c r="F28" i="12"/>
  <c r="L27" i="12"/>
  <c r="E27" i="12"/>
  <c r="F27" i="12"/>
  <c r="L26" i="12"/>
  <c r="E26" i="12"/>
  <c r="F26" i="12"/>
  <c r="L25" i="12"/>
  <c r="E25" i="12"/>
  <c r="F25" i="12"/>
  <c r="L24" i="12"/>
  <c r="E24" i="12"/>
  <c r="F24" i="12"/>
  <c r="L23" i="12"/>
  <c r="E23" i="12"/>
  <c r="F23" i="12"/>
  <c r="L22" i="12"/>
  <c r="E22" i="12"/>
  <c r="F22"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Diana CArolina Diaz Viafara</author>
  </authors>
  <commentList>
    <comment ref="F10" authorId="0" shapeId="0">
      <text>
        <r>
          <rPr>
            <b/>
            <sz val="9"/>
            <color indexed="81"/>
            <rFont val="Tahoma"/>
            <family val="2"/>
          </rPr>
          <t>Diana CArolina Diaz Viafara:</t>
        </r>
        <r>
          <rPr>
            <sz val="9"/>
            <color indexed="81"/>
            <rFont val="Tahoma"/>
            <family val="2"/>
          </rPr>
          <t xml:space="preserve">
Celda Formulada</t>
        </r>
      </text>
    </comment>
    <comment ref="F23" authorId="0" shapeId="0">
      <text>
        <r>
          <rPr>
            <b/>
            <sz val="9"/>
            <color indexed="81"/>
            <rFont val="Tahoma"/>
            <family val="2"/>
          </rPr>
          <t>Diana CArolina Diaz Viafara:</t>
        </r>
        <r>
          <rPr>
            <sz val="9"/>
            <color indexed="81"/>
            <rFont val="Tahoma"/>
            <family val="2"/>
          </rPr>
          <t xml:space="preserve">
Celdas Formuladas</t>
        </r>
      </text>
    </comment>
  </commentList>
</comments>
</file>

<file path=xl/sharedStrings.xml><?xml version="1.0" encoding="utf-8"?>
<sst xmlns="http://schemas.openxmlformats.org/spreadsheetml/2006/main" count="395" uniqueCount="337">
  <si>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</si>
  <si>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</si>
  <si>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</si>
  <si>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</si>
  <si>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</si>
  <si>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</si>
  <si>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</si>
  <si>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</si>
  <si>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</si>
  <si>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</si>
  <si>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</si>
  <si>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</si>
  <si>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</si>
  <si>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</si>
  <si>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</si>
  <si>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</si>
  <si>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</si>
  <si>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</si>
  <si>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</si>
  <si>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</si>
  <si>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</si>
  <si>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</si>
  <si>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</si>
  <si>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</si>
  <si>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</si>
  <si>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</si>
  <si>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</si>
  <si>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</si>
  <si>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</si>
  <si>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</si>
  <si>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</si>
  <si>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</si>
  <si>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</si>
  <si>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</si>
  <si>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</si>
  <si>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</si>
  <si>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</si>
  <si>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</si>
  <si>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</si>
  <si>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</si>
  <si>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</si>
  <si>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</si>
  <si>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</si>
  <si>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</si>
  <si>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</si>
  <si>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</si>
  <si>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</si>
  <si>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</si>
  <si>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</si>
  <si>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</si>
  <si>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</si>
  <si>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</si>
  <si>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</si>
  <si>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</si>
  <si>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</si>
  <si>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</si>
  <si>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</si>
  <si>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</si>
  <si>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</si>
  <si>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</si>
  <si>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Eficiencia</t>
  </si>
  <si>
    <t>Código</t>
  </si>
  <si>
    <t>Versión</t>
  </si>
  <si>
    <t>00</t>
  </si>
  <si>
    <t>Vigencia</t>
  </si>
  <si>
    <t>Programas Fontur</t>
  </si>
  <si>
    <t>Medir porcentualmente el incremento en el número de turistas que visitan los Puntos de Información Turistica</t>
  </si>
  <si>
    <t>fecha inicio de medición</t>
  </si>
  <si>
    <t>Observaciones</t>
  </si>
  <si>
    <t>1) Listado del turistas atendidos durante el periodo de medición</t>
  </si>
  <si>
    <r>
      <t xml:space="preserve">Objetivo del Proceso:  </t>
    </r>
    <r>
      <rPr>
        <sz val="12"/>
        <rFont val="Futura Std Book"/>
        <family val="2"/>
      </rPr>
      <t>Definir la estrategia y actividades necesarias para el desarrollo de los objetivos establecidos para los  Programas Fontur</t>
    </r>
  </si>
  <si>
    <t>Incremento de número de turistas que visitan los Puntos de Información Turistica</t>
  </si>
  <si>
    <t>(Número de turistas atendidos en cierre del periodo evaluado-total de turistas atendidos en inicio del periodo/total de turistas atendidos en inicio del periodo)*100</t>
  </si>
  <si>
    <t>PIT</t>
  </si>
  <si>
    <t>CIUDAD</t>
  </si>
  <si>
    <t>Se debe anexar los soportes de registros de los turistas emitido por el aplicativo.</t>
  </si>
  <si>
    <t>REGISTROS INCIAL TRIMESTRE</t>
  </si>
  <si>
    <t>REGISTROS FINAL TRIMESTRE</t>
  </si>
  <si>
    <t>MEDICIÓN</t>
  </si>
  <si>
    <t>Total</t>
  </si>
  <si>
    <t>VARIACIÓN ATENCIÓN DE TURISTAS EN LOS PIT</t>
  </si>
  <si>
    <t xml:space="preserve">FICHA TECNICA DEL INDICADOR INCREMENTO DE 
NÚMERO DE TURISTAS QUE VISITAN LOS PIT </t>
  </si>
  <si>
    <t>FICHA TECNICA DE MEDICIÓN DEL INDICADOR INCREMENTO DE NÚMERO DE TURISTAS 
QUE VISITAN LOS PUNTOS DE INFORMACIÓN TURÍSTICA</t>
  </si>
  <si>
    <t>Total turistas atendidos en la fecha de inicio de medición:</t>
  </si>
  <si>
    <t xml:space="preserve">F-MPF-09 </t>
  </si>
  <si>
    <t xml:space="preserve">Semetral </t>
  </si>
  <si>
    <r>
      <t>Profesional</t>
    </r>
    <r>
      <rPr>
        <sz val="12"/>
        <color rgb="FFFF0000"/>
        <rFont val="Futura Std Book"/>
        <family val="2"/>
      </rPr>
      <t xml:space="preserve"> I </t>
    </r>
    <r>
      <rPr>
        <sz val="12"/>
        <rFont val="Futura Std Book"/>
        <family val="2"/>
      </rPr>
      <t>de Puntos de Información Turistica</t>
    </r>
  </si>
  <si>
    <t>Gerentre de Promoción y Mercadeo</t>
  </si>
  <si>
    <t>Gerente de Planeación</t>
  </si>
  <si>
    <t>AGUADAS - PARQUE PRINCIPAL</t>
  </si>
  <si>
    <t>ANAPOIMA - CASA DE LA CULTURA</t>
  </si>
  <si>
    <t>AQUITANIA - LAGO DE TOTA</t>
  </si>
  <si>
    <t>ARBOLETES PARQUE PRINCIPAL</t>
  </si>
  <si>
    <t>ARMENIA - CENTRO COMERCIAL PORTAL QUINDÍO</t>
  </si>
  <si>
    <t>ARMENIA - PLAZA DE BOLÍVAR</t>
  </si>
  <si>
    <t>ARMENIA - TERMINAL DE TRANSPORTE</t>
  </si>
  <si>
    <t>BARBOSA - PIT PARQUE LOCOMOTORA</t>
  </si>
  <si>
    <t>BARICHARA - PARQUE SANTA BARBARA</t>
  </si>
  <si>
    <t>BARRANQUILLA - AEROPUERTO ERNESTO CORTISSOZ</t>
  </si>
  <si>
    <t>BARRANQUILLA - TERMINAL DE TRANSPORTES</t>
  </si>
  <si>
    <t>BOGOTÁ - ARTESANIAS DE COLOMBIA</t>
  </si>
  <si>
    <t>BOGOTÁ - CERRO DE MONSERRATE</t>
  </si>
  <si>
    <t>BOGOTÁ - KIOSKO DE LA LUZ</t>
  </si>
  <si>
    <t>BUENAVENTURA - MUELLE TURÍSTICO</t>
  </si>
  <si>
    <t>BUGA - PLAZA BASILICA</t>
  </si>
  <si>
    <t>CALI - Aeropuerto Alfonso Bonilla Aragón</t>
  </si>
  <si>
    <t xml:space="preserve">CALI - CENTRO CULTURAL </t>
  </si>
  <si>
    <t>CALI - CENTRO CULTURAL (ENTRADA PRINCIPAL)</t>
  </si>
  <si>
    <t>CALI - CENTRO DE EVENTOS VALLE DEL PACIFICO</t>
  </si>
  <si>
    <t>CALI - PITS ITINERANTES</t>
  </si>
  <si>
    <t xml:space="preserve">CALI - Plazoleta Jairo Varela </t>
  </si>
  <si>
    <t>CALI - TERMINAL DE TRANSPORTE</t>
  </si>
  <si>
    <t>CARTAGENA - AEROPUERTO RAFAEL NUÑEZ</t>
  </si>
  <si>
    <t>CARTAGENA - BOCAGRANDE</t>
  </si>
  <si>
    <t xml:space="preserve">CARTAGENA - Bodeguita </t>
  </si>
  <si>
    <t>CARTAGENA - PLAZA DE LA PAZ</t>
  </si>
  <si>
    <t>CARTAGENA - PLAZA SAN PEDRO</t>
  </si>
  <si>
    <t>CARTAGENA - SOCIEDAD PORTUARIA</t>
  </si>
  <si>
    <t>CHÍA - PARQUE PRINCIPAL</t>
  </si>
  <si>
    <t>CHINCHINA - PARQUE PRINCIPAL</t>
  </si>
  <si>
    <t>CÍENAGA - PIT LOCAL COLISEO MUNICIPAL</t>
  </si>
  <si>
    <t>COTA - PIT Exterior Parque Principal</t>
  </si>
  <si>
    <t>DUITAMA - PIT LOCAL EDIFICIO ADMINISTRATIVO</t>
  </si>
  <si>
    <t>DUITAMA - PIT LOCAL TERMINAL DE TRANSP</t>
  </si>
  <si>
    <t>EL ESPINAL - PARQUE MITOLOGICO</t>
  </si>
  <si>
    <t>ENVIGADO - CENTRO ARTESANAL CABALLO DE TROYA</t>
  </si>
  <si>
    <t>FILANDIA - PIT PARQUE PRINCIPAL</t>
  </si>
  <si>
    <t>FLORENCIA - PIT Local Parque Principal</t>
  </si>
  <si>
    <t>GIRARDOT - PIT TERMINAL DE TRANSPORTES</t>
  </si>
  <si>
    <t>GIRÓN - CENTRO CULTURAL</t>
  </si>
  <si>
    <t>GUADUAS - CASA DE LA CULTURA</t>
  </si>
  <si>
    <t>GUATAPÉ - CENTRO TURÍSTICO LA PIEDRA</t>
  </si>
  <si>
    <t>HONDA - PLAZA PRINCIPAL</t>
  </si>
  <si>
    <t>HONDA - TERMINAL DE TRANSPORTE</t>
  </si>
  <si>
    <t>IBAGUÉ - TERMINAL DE TRANSPORTE</t>
  </si>
  <si>
    <t xml:space="preserve">Ibagué- Centro Comercial La Estación </t>
  </si>
  <si>
    <t>Inírida - PIT Gobernación Guainía</t>
  </si>
  <si>
    <t>IPIALES - PIT PUENTE DE RUMICHACA</t>
  </si>
  <si>
    <t>JARDIN - PIT LOCAL ALCALDÍA</t>
  </si>
  <si>
    <t>JERICÓ - PLAZA PRINCIPAL</t>
  </si>
  <si>
    <t xml:space="preserve">LA MACARENA - PIT LOCAL AEROPUERTO JAVIER NOREÑA VALENCIA </t>
  </si>
  <si>
    <t>LA VIRGINIA - PARQUE PRINCIPAL</t>
  </si>
  <si>
    <t>LETICIA - AEROPUERTO ALFREDO VÁSQUEZ COBO</t>
  </si>
  <si>
    <t>LORICA - PIT LOCAL ALCALDÍA MUNICIPAL</t>
  </si>
  <si>
    <t>MANIZALES - PARQUE BENJAMIN LÓPEZ</t>
  </si>
  <si>
    <t>MANIZALES - PIT LOCAL GOBERNACIÓN DE CALDAS</t>
  </si>
  <si>
    <t>MANIZALES-TERMINAL DE TRANSPORTE</t>
  </si>
  <si>
    <t>MEDELLÍN -  PLAZA BOTERO</t>
  </si>
  <si>
    <t xml:space="preserve">MEDELLIN - AEROPUERTO ENRIQUE OLAYA HERRERA </t>
  </si>
  <si>
    <t>MEDELLIN - AEROPUERTO JOSÉ MARÍA CORDOBA</t>
  </si>
  <si>
    <t>MEDELLIN - CENTRO DE CONVENCIONES</t>
  </si>
  <si>
    <t>MEDELLIN - PARQUE ARVÍ</t>
  </si>
  <si>
    <t>MEDELLIN - PLAZA DE LAS LUCES</t>
  </si>
  <si>
    <t>MEDELLIN - PUEBLITO PAISA</t>
  </si>
  <si>
    <t>MEDELLIN - TERMINAL DEL NORTE</t>
  </si>
  <si>
    <t>MEDELLIN - TERMINAL DEL SUR</t>
  </si>
  <si>
    <t>MELGAR - MERCACENTRO</t>
  </si>
  <si>
    <t>MELGAR - PIT LOCAL PARQUE PRINCIPAL</t>
  </si>
  <si>
    <t>MESITAS - PARADOR TURÍSTICO DEL MUNICIPIO</t>
  </si>
  <si>
    <t>MITÚ - PIT AEROPUERTO FABIO ALBERTO LEON BENTLEY</t>
  </si>
  <si>
    <t xml:space="preserve">MOCOA-  Putumayo </t>
  </si>
  <si>
    <t>MOMPOX ANTIGUO MERCADO</t>
  </si>
  <si>
    <t>MONGUÍ - ALCALDÍA MUNICIPAL</t>
  </si>
  <si>
    <t>MONTERÍA - AEROPUERTO LOS GARZONES</t>
  </si>
  <si>
    <t>MONTERÍA - TERMINAL DE TRANSPORTE</t>
  </si>
  <si>
    <t>NEIVA - AEROPUERTO BENITO SALAS</t>
  </si>
  <si>
    <t>NEMOCÓN - ENTRADA AL PUEBLO</t>
  </si>
  <si>
    <t>Nuevo PIT</t>
  </si>
  <si>
    <t xml:space="preserve">NUQUÍ- Aeropuerto Reyes Murillo </t>
  </si>
  <si>
    <t xml:space="preserve">PAIPA - LAGO SOCHAGOTA </t>
  </si>
  <si>
    <t>PALMIRA ANTIGUA ESTACIÓN FERROCARRIL</t>
  </si>
  <si>
    <t>PAMPLONA - PIT LOCAL ALCALDÍA</t>
  </si>
  <si>
    <t>PASTO - PLAZA PRINCIPAL</t>
  </si>
  <si>
    <t>PEREIRA - AEROPUERTO MATECAÑA</t>
  </si>
  <si>
    <t>PEREIRA - PIT PORTABLE CENTRO CULTURAL LUCY TEJADA</t>
  </si>
  <si>
    <t>PIT CASA MUSEO TEQUENDAMA</t>
  </si>
  <si>
    <t>PIT La Mesa - Parque Principal</t>
  </si>
  <si>
    <t>PIT Manual Fontur</t>
  </si>
  <si>
    <t xml:space="preserve">PIT Providencia </t>
  </si>
  <si>
    <t>PIT Prueba</t>
  </si>
  <si>
    <t>PIT Socorro Santander</t>
  </si>
  <si>
    <t>Pit_Inicial</t>
  </si>
  <si>
    <t>PITALITO - CAMARA DE COMERCIO</t>
  </si>
  <si>
    <t xml:space="preserve">PITS ITINERANTES GOBERNACIÓN DEL QUINDÍO </t>
  </si>
  <si>
    <t>PLAYA DE BELÉN - PIT LOCAL ALCALDÍA</t>
  </si>
  <si>
    <t>POPAYÁN - CAMARA DE COMERCIO</t>
  </si>
  <si>
    <t>PUERTO CARREÑO - AEROPUERTO GERMÁN OLANO</t>
  </si>
  <si>
    <t>PUERTO NARIÑO - PIT EXTERIOR ALCALDÍA</t>
  </si>
  <si>
    <t>QUIBDÓ - AEROPUERTO EL CARAÑO</t>
  </si>
  <si>
    <t>RIOHACHA - PASEO PEATONAL EL CAMELLÓN</t>
  </si>
  <si>
    <t>SALAMINA - CASA DE LA CULTURA</t>
  </si>
  <si>
    <t>SALENTO - PIT PARQUE PRINCIPAL</t>
  </si>
  <si>
    <t>SAN AGUSTÍN - ALCALDÍA MUNICIPAL</t>
  </si>
  <si>
    <t>SAN ANDRÉS ISLA - AEROPUERTO GUSTAVO ROJAS PINILLA</t>
  </si>
  <si>
    <t>SAN ANDRÉS ISLA - SPRATT BAY</t>
  </si>
  <si>
    <t>San Gil - PIT Parque El Gallineral</t>
  </si>
  <si>
    <t>SAN JUAN NEPOMUCENO - PIT PARQUE PRINCIPAL</t>
  </si>
  <si>
    <t>SANTA FE DE ANTIOQUIA - PIT LOCAL PARQUE PRINCIPAL</t>
  </si>
  <si>
    <t>SANTA MARTA - MUSEO ETNOGRAFICO</t>
  </si>
  <si>
    <t>SANTA MARTA - PIT PUERTO</t>
  </si>
  <si>
    <t>SANTA MARTA - TERMINAL DE TRANSPORTE</t>
  </si>
  <si>
    <t>SANTA ROSA DE CABAL - CÁMARA DE COMERCIO</t>
  </si>
  <si>
    <t>SANTIAGO DE TOLÚ - parque tolcemento</t>
  </si>
  <si>
    <t>SINCELEJO - PLAZA DE MAJAGUAL</t>
  </si>
  <si>
    <t>SOACHA - PIT SALTO DEL TEQUENDAMA</t>
  </si>
  <si>
    <t>SOPÓ - PIT EXTERIOR PARQUE PRINCIPAL</t>
  </si>
  <si>
    <t>SUESCA - VÍA DE LAS TRES ESQUINAS</t>
  </si>
  <si>
    <t>TABIO - PARQUE PRINCIPAL</t>
  </si>
  <si>
    <t>TUNJA - CASA DE LA CULTURA</t>
  </si>
  <si>
    <t>TURBACO - PLAZA PRINCIPAL</t>
  </si>
  <si>
    <t xml:space="preserve">UBATÉ - PIT PARQUE PRINCIPAL </t>
  </si>
  <si>
    <t>VALLEDUPAR - TERMINAL DE TRANSPORTE</t>
  </si>
  <si>
    <t>VENTAQUEMADA - PUENTE DE BOYACÁ</t>
  </si>
  <si>
    <t>VILLA DE LEYVA - CASA DE LA ALCALDÍA</t>
  </si>
  <si>
    <t>VILLETA - PIT EXTERIOR PARQUE PRINCIPAL</t>
  </si>
  <si>
    <t>YOPAL - AEROPUERTO</t>
  </si>
  <si>
    <t>YOPAL - PIT LOCAL ALCALDÍA</t>
  </si>
  <si>
    <t>ZIPAQUIRÁ - ESTACIÓN DEL TREN</t>
  </si>
  <si>
    <t>AGUADAS</t>
  </si>
  <si>
    <t>ANAPOIMA</t>
  </si>
  <si>
    <t>LAGO DE TOTA</t>
  </si>
  <si>
    <t>ARBOLETES</t>
  </si>
  <si>
    <t>ARMENIA</t>
  </si>
  <si>
    <t>BARBOSA</t>
  </si>
  <si>
    <t>BARICHARA</t>
  </si>
  <si>
    <t>BARRANQUILLA</t>
  </si>
  <si>
    <t>BOGOTÁ</t>
  </si>
  <si>
    <t>BUENAVENTURA</t>
  </si>
  <si>
    <t>BUGA</t>
  </si>
  <si>
    <t>CALI</t>
  </si>
  <si>
    <t>CARTAGENA</t>
  </si>
  <si>
    <t>CHÍA</t>
  </si>
  <si>
    <t>CHINCHINA</t>
  </si>
  <si>
    <t>CÍENAGA</t>
  </si>
  <si>
    <t>COTA</t>
  </si>
  <si>
    <t>DUITAMA</t>
  </si>
  <si>
    <t>EL ESPINAL</t>
  </si>
  <si>
    <t>ENVIGADO</t>
  </si>
  <si>
    <t>FILANDIA</t>
  </si>
  <si>
    <t>FLORENCIA</t>
  </si>
  <si>
    <t>GIRARDOT</t>
  </si>
  <si>
    <t>GIRÓN</t>
  </si>
  <si>
    <t>GUADUAS</t>
  </si>
  <si>
    <t>GUATAPÉ</t>
  </si>
  <si>
    <t>HONDA</t>
  </si>
  <si>
    <t>IBAGUÉ</t>
  </si>
  <si>
    <t>Ibagué</t>
  </si>
  <si>
    <t>Inírida</t>
  </si>
  <si>
    <t>IPIALES</t>
  </si>
  <si>
    <t>JARDIN</t>
  </si>
  <si>
    <t>JERICÓ</t>
  </si>
  <si>
    <t>LA MACARENA</t>
  </si>
  <si>
    <t>LA VIRGINIA</t>
  </si>
  <si>
    <t>LETICIA</t>
  </si>
  <si>
    <t>LORICA</t>
  </si>
  <si>
    <t>MANIZALES</t>
  </si>
  <si>
    <t>MEDELLÍN</t>
  </si>
  <si>
    <t>MEDELLIN</t>
  </si>
  <si>
    <t>MELGAR</t>
  </si>
  <si>
    <t>MESITAS</t>
  </si>
  <si>
    <t>MITÚ</t>
  </si>
  <si>
    <t>MOCOA</t>
  </si>
  <si>
    <t>MOMPOX</t>
  </si>
  <si>
    <t>MONGUÍ</t>
  </si>
  <si>
    <t>MONTERÍA</t>
  </si>
  <si>
    <t>NEIVA</t>
  </si>
  <si>
    <t>NEMOCÓN</t>
  </si>
  <si>
    <t>Nuevo</t>
  </si>
  <si>
    <t>NUQUÍ</t>
  </si>
  <si>
    <t>PAIPA</t>
  </si>
  <si>
    <t>PALMIRA</t>
  </si>
  <si>
    <t>PAMPLONA</t>
  </si>
  <si>
    <t>PASTO</t>
  </si>
  <si>
    <t>PEREIRA</t>
  </si>
  <si>
    <t>PIT La Mesa</t>
  </si>
  <si>
    <t>Pit</t>
  </si>
  <si>
    <t>PITALITO</t>
  </si>
  <si>
    <t>PITS</t>
  </si>
  <si>
    <t>PLAYA DE BELÉN</t>
  </si>
  <si>
    <t>POPAYÁN</t>
  </si>
  <si>
    <t>PUERTO CARREÑO</t>
  </si>
  <si>
    <t>PUERTO NARIÑO</t>
  </si>
  <si>
    <t>QUIBDÓ</t>
  </si>
  <si>
    <t>RIOHACHA</t>
  </si>
  <si>
    <t>SALAMINA</t>
  </si>
  <si>
    <t>SALENTO</t>
  </si>
  <si>
    <t>SAN AGUSTÍN</t>
  </si>
  <si>
    <t>SAN ANDRÉS ISLA</t>
  </si>
  <si>
    <t>San Gil</t>
  </si>
  <si>
    <t>SAN JUAN NEPOMUCENO</t>
  </si>
  <si>
    <t>SANTA FE DE ANTIOQUIA</t>
  </si>
  <si>
    <t>SANTA MARTA</t>
  </si>
  <si>
    <t>SANTA ROSA DE CABAL</t>
  </si>
  <si>
    <t>SANTIAGO DE TOLÚ</t>
  </si>
  <si>
    <t>SINCELEJO</t>
  </si>
  <si>
    <t>SOACHA</t>
  </si>
  <si>
    <t>SOPÓ</t>
  </si>
  <si>
    <t>SUESCA</t>
  </si>
  <si>
    <t>TABIO</t>
  </si>
  <si>
    <t>TUNJA</t>
  </si>
  <si>
    <t>TURBACO</t>
  </si>
  <si>
    <t>UBATÉ</t>
  </si>
  <si>
    <t>VALLEDUPAR</t>
  </si>
  <si>
    <t>VENTAQUEMADA</t>
  </si>
  <si>
    <t>VILLA DE LEYVA</t>
  </si>
  <si>
    <t>VILLETA</t>
  </si>
  <si>
    <t>YOPAL</t>
  </si>
  <si>
    <t>ZIPAQUIRÁ</t>
  </si>
  <si>
    <t>REGISTROS INCIAL 2017</t>
  </si>
  <si>
    <t>REGISTROS FINAL 2018</t>
  </si>
  <si>
    <t>Enero de 2017</t>
  </si>
  <si>
    <t>TOTAL  129 PIT</t>
  </si>
  <si>
    <t>Enero a diciebre de 2018</t>
  </si>
  <si>
    <t>Fecha de cierre PIT:</t>
  </si>
  <si>
    <t>Fecha de cierre PIT: El pit lleva mas de dos años cerrado debido a problemas en la estructura fisica.</t>
  </si>
  <si>
    <t>Fecha de cierre PIT: El PIT se duplico con el PIT CENTRO CULTURAL. Este PIT no existe.</t>
  </si>
  <si>
    <t>Fecha de cierre PIT: el PIT se cerro y liquido desde el año 2015.</t>
  </si>
  <si>
    <t>Fecha de cierre PIT:  el PIT se cerro y liquido desde el año 2017.</t>
  </si>
  <si>
    <t>Fecha de cierre PIT: El PIT esta cerrada desde Noviembre del 2017 y esta para retiro de la RED.</t>
  </si>
  <si>
    <t xml:space="preserve">Fecha de cierre PIT: El PIT se traslado desde el año 2016 para la Bodeguita. </t>
  </si>
  <si>
    <t>Fecha de cierre PIT: Este PIT nunca ha estado en la Red se le creo usuario pero no tiene convenio ni ha funcionado en la Red.</t>
  </si>
  <si>
    <t>Fecha de cierre PIT: Se cerro desde el año 2016.</t>
  </si>
  <si>
    <t>Fecha de cierre PIT:Se cerro desde el mes de abril del 2018</t>
  </si>
  <si>
    <t>Fecha de cierre PIT: Este PIT se inaguro en el mes de ENERO del 2019. No tiene registros del 2017 y 2018.</t>
  </si>
  <si>
    <t>Fecha de cierre PIT: El PIT se cerro desde finales del 2016.</t>
  </si>
  <si>
    <t xml:space="preserve">Fecha de cierre PIT: Este fue una pruena de creación de usuario. </t>
  </si>
  <si>
    <t>Fecha de cierre PIT: El PIT no se encuentra creado con convenio. No existe.</t>
  </si>
  <si>
    <t>Fecha de cierre PIT: PIT duplicado con el PIT de Soacha.</t>
  </si>
  <si>
    <t>Fecha de cierre PIT: El PIT esat cerrado desde el año 2017 y en proceso de liquidación del convenio.</t>
  </si>
  <si>
    <t>Fecha de cierre PIT: Los PIT se cerraon desde el año 2017 y estan en proceso de traslado.</t>
  </si>
  <si>
    <t>Fecha de cierre PIT: El PIT se traslado para San Jacinto por solcitud de Barranquilla, desde el 2017 se cerro. No se hizo convenio.</t>
  </si>
  <si>
    <t>Fecha de cierre PIT: El pit se cerro desde l año 2016.</t>
  </si>
  <si>
    <t>Fecha de cierre PIT: El PIT se cerro desde el año 2014.</t>
  </si>
  <si>
    <t>Fecha de cierre PIT: El PIT se cerro desde el año 2016.</t>
  </si>
  <si>
    <t>Fecha de cierre PIT: El PIT nunca se habilito, no tiene convenio ni se instalo.</t>
  </si>
  <si>
    <t>Fecha de cierre PIT: Fue una prueba de PIT pero no funciono.</t>
  </si>
  <si>
    <t>Semestral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</si>
</sst>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34"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9"/>
      <color indexed="81"/>
      <name val="Tahoma"/>
      <family val="2"/>
    </font>
    <font>
      <sz val="12"/>
      <color rgb="FFFF0000"/>
      <name val="Futura Std Book"/>
      <family val="2"/>
    </font>
    <font>
      <sz val="10"/>
      <name val="Arial"/>
      <family val="2"/>
    </font>
    <font>
      <sz val="10"/>
      <color rgb="FFFF0000"/>
      <name val="Arial"/>
      <family val="2"/>
    </font>
    <font>
      <b/>
      <sz val="11"/>
      <color theme="1"/>
      <name val="Futura Std Book"/>
      <family val="2"/>
    </font>
    <font>
      <b/>
      <sz val="10"/>
      <color theme="0"/>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00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cellStyleXfs>
  <cellXfs count="165">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7" fillId="0" borderId="1" xfId="5" applyFont="1" applyFill="1" applyBorder="1" applyAlignment="1">
      <alignment horizontal="left" vertical="center" wrapText="1"/>
    </xf>
    <xf numFmtId="0" fontId="24" fillId="2" borderId="0" xfId="0" applyFont="1" applyFill="1" applyAlignment="1" applyProtection="1">
      <alignment vertical="center" wrapText="1"/>
      <protection locked="0"/>
    </xf>
    <xf numFmtId="0" fontId="25" fillId="2" borderId="0" xfId="0" applyFont="1" applyFill="1" applyAlignment="1" applyProtection="1">
      <alignment vertical="center" wrapText="1"/>
      <protection locked="0"/>
    </xf>
    <xf numFmtId="0" fontId="2" fillId="2" borderId="29" xfId="0" applyFont="1" applyFill="1" applyBorder="1" applyAlignment="1" applyProtection="1">
      <alignment horizontal="center"/>
      <protection locked="0"/>
    </xf>
    <xf numFmtId="0" fontId="0" fillId="2" borderId="0" xfId="0" applyFill="1" applyProtection="1">
      <protection locked="0"/>
    </xf>
    <xf numFmtId="0" fontId="2" fillId="2" borderId="0" xfId="0" applyFont="1" applyFill="1" applyBorder="1" applyAlignment="1" applyProtection="1">
      <alignment horizontal="center" vertical="center"/>
      <protection locked="0"/>
    </xf>
    <xf numFmtId="0" fontId="24" fillId="2" borderId="28" xfId="0" applyFont="1" applyFill="1" applyBorder="1" applyAlignment="1" applyProtection="1">
      <alignment vertical="center" wrapText="1"/>
      <protection locked="0"/>
    </xf>
    <xf numFmtId="0" fontId="2" fillId="2" borderId="30" xfId="0" applyFont="1" applyFill="1" applyBorder="1" applyProtection="1">
      <protection locked="0"/>
    </xf>
    <xf numFmtId="0" fontId="24" fillId="2" borderId="31" xfId="0" applyFont="1" applyFill="1" applyBorder="1" applyAlignment="1" applyProtection="1">
      <alignment vertical="center" wrapText="1"/>
      <protection locked="0"/>
    </xf>
    <xf numFmtId="49" fontId="2" fillId="2" borderId="32" xfId="0" applyNumberFormat="1" applyFont="1" applyFill="1" applyBorder="1" applyAlignment="1" applyProtection="1">
      <alignment horizontal="left"/>
      <protection locked="0"/>
    </xf>
    <xf numFmtId="0" fontId="2" fillId="2" borderId="0" xfId="0" applyFont="1" applyFill="1" applyBorder="1" applyAlignment="1" applyProtection="1">
      <alignment horizontal="center" vertical="top"/>
      <protection locked="0"/>
    </xf>
    <xf numFmtId="15" fontId="31" fillId="2" borderId="32" xfId="0" applyNumberFormat="1" applyFont="1" applyFill="1" applyBorder="1" applyAlignment="1" applyProtection="1">
      <alignment horizontal="left"/>
      <protection locked="0"/>
    </xf>
    <xf numFmtId="0" fontId="26" fillId="2" borderId="0" xfId="0" applyFont="1" applyFill="1" applyBorder="1" applyAlignment="1" applyProtection="1">
      <alignment horizontal="center" vertical="top" wrapText="1"/>
      <protection locked="0"/>
    </xf>
    <xf numFmtId="0" fontId="26" fillId="2" borderId="32" xfId="0" applyFont="1" applyFill="1" applyBorder="1" applyAlignment="1" applyProtection="1">
      <alignment horizontal="center" vertical="top" wrapText="1"/>
      <protection locked="0"/>
    </xf>
    <xf numFmtId="0" fontId="24" fillId="2" borderId="0" xfId="0" applyFont="1" applyFill="1" applyBorder="1" applyAlignment="1" applyProtection="1">
      <alignment vertical="center" wrapText="1"/>
      <protection locked="0"/>
    </xf>
    <xf numFmtId="0" fontId="24" fillId="2" borderId="32" xfId="0" applyFont="1" applyFill="1" applyBorder="1" applyAlignment="1" applyProtection="1">
      <alignment vertical="center" wrapText="1"/>
      <protection locked="0"/>
    </xf>
    <xf numFmtId="0" fontId="0" fillId="2" borderId="33" xfId="0" applyFill="1" applyBorder="1" applyProtection="1">
      <protection locked="0"/>
    </xf>
    <xf numFmtId="0" fontId="24" fillId="2" borderId="33" xfId="0" applyFont="1" applyFill="1" applyBorder="1" applyAlignment="1" applyProtection="1">
      <alignment vertical="center" wrapText="1"/>
      <protection locked="0"/>
    </xf>
    <xf numFmtId="0" fontId="27" fillId="8" borderId="33" xfId="0" applyFont="1" applyFill="1" applyBorder="1" applyAlignment="1" applyProtection="1">
      <alignment horizontal="center" vertical="center" wrapText="1"/>
      <protection locked="0"/>
    </xf>
    <xf numFmtId="9" fontId="24" fillId="2" borderId="33" xfId="9" applyFont="1" applyFill="1" applyBorder="1" applyAlignment="1" applyProtection="1">
      <alignment vertical="center" wrapText="1"/>
      <protection locked="0"/>
    </xf>
    <xf numFmtId="14" fontId="24" fillId="2" borderId="33" xfId="0" applyNumberFormat="1" applyFont="1" applyFill="1" applyBorder="1" applyAlignment="1" applyProtection="1">
      <alignment horizontal="center" vertical="center" wrapText="1"/>
      <protection locked="0"/>
    </xf>
    <xf numFmtId="0" fontId="25" fillId="2" borderId="33" xfId="0" applyFont="1" applyFill="1" applyBorder="1" applyAlignment="1" applyProtection="1">
      <alignment vertical="center" wrapText="1"/>
      <protection locked="0"/>
    </xf>
    <xf numFmtId="9" fontId="24" fillId="2" borderId="33" xfId="9" applyFont="1" applyFill="1" applyBorder="1" applyAlignment="1" applyProtection="1">
      <alignment vertical="center" wrapText="1"/>
    </xf>
    <xf numFmtId="9" fontId="7" fillId="2" borderId="1" xfId="5" applyNumberFormat="1" applyFont="1" applyFill="1" applyBorder="1" applyAlignment="1">
      <alignment horizontal="left" vertical="center" wrapText="1"/>
    </xf>
    <xf numFmtId="9" fontId="20" fillId="0" borderId="24" xfId="9" applyFont="1" applyBorder="1" applyAlignment="1" applyProtection="1">
      <protection locked="0"/>
    </xf>
    <xf numFmtId="9" fontId="20" fillId="0" borderId="6" xfId="9" applyFont="1" applyBorder="1" applyAlignment="1" applyProtection="1">
      <protection locked="0"/>
    </xf>
    <xf numFmtId="0" fontId="31" fillId="2" borderId="0" xfId="0" applyFont="1" applyFill="1" applyProtection="1">
      <protection locked="0"/>
    </xf>
    <xf numFmtId="9" fontId="24" fillId="2" borderId="0" xfId="9" applyFont="1" applyFill="1" applyBorder="1" applyAlignment="1" applyProtection="1">
      <alignment vertical="center" wrapText="1"/>
      <protection locked="0"/>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2" borderId="26" xfId="4" applyNumberFormat="1" applyFont="1" applyFill="1" applyBorder="1" applyAlignment="1" applyProtection="1">
      <alignment horizontal="center" vertical="center" wrapText="1"/>
      <protection locked="0"/>
    </xf>
    <xf numFmtId="9" fontId="14" fillId="2" borderId="27"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wrapText="1"/>
      <protection locked="0"/>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24" fillId="2" borderId="31" xfId="0" applyFont="1" applyFill="1" applyBorder="1" applyAlignment="1" applyProtection="1">
      <alignment horizontal="left" vertical="center" wrapText="1"/>
      <protection locked="0"/>
    </xf>
    <xf numFmtId="0" fontId="24" fillId="2" borderId="0" xfId="0" applyFont="1" applyFill="1" applyBorder="1" applyAlignment="1" applyProtection="1">
      <alignment horizontal="left" vertical="center" wrapText="1"/>
      <protection locked="0"/>
    </xf>
    <xf numFmtId="0" fontId="24" fillId="2" borderId="33" xfId="0" applyFont="1" applyFill="1" applyBorder="1" applyAlignment="1" applyProtection="1">
      <alignment horizontal="left" vertical="center" wrapText="1"/>
      <protection locked="0"/>
    </xf>
    <xf numFmtId="0" fontId="26" fillId="2" borderId="29" xfId="0" applyFont="1" applyFill="1" applyBorder="1" applyAlignment="1" applyProtection="1">
      <alignment horizontal="right" vertical="center" wrapText="1"/>
      <protection locked="0"/>
    </xf>
    <xf numFmtId="0" fontId="26" fillId="2" borderId="0" xfId="0" applyFont="1" applyFill="1" applyBorder="1" applyAlignment="1" applyProtection="1">
      <alignment horizontal="right" vertical="center" wrapText="1"/>
      <protection locked="0"/>
    </xf>
    <xf numFmtId="0" fontId="24" fillId="2" borderId="34" xfId="0" applyFont="1" applyFill="1" applyBorder="1" applyAlignment="1" applyProtection="1">
      <alignment horizontal="center" vertical="center" wrapText="1"/>
      <protection locked="0"/>
    </xf>
    <xf numFmtId="0" fontId="24" fillId="2" borderId="35" xfId="0" applyFont="1" applyFill="1" applyBorder="1" applyAlignment="1" applyProtection="1">
      <alignment horizontal="center" vertical="center" wrapText="1"/>
      <protection locked="0"/>
    </xf>
    <xf numFmtId="0" fontId="32" fillId="2" borderId="34" xfId="0" applyFont="1" applyFill="1" applyBorder="1" applyAlignment="1" applyProtection="1">
      <alignment horizontal="right" vertical="center" wrapText="1"/>
      <protection locked="0"/>
    </xf>
    <xf numFmtId="0" fontId="32" fillId="2" borderId="35" xfId="0" applyFont="1" applyFill="1" applyBorder="1" applyAlignment="1" applyProtection="1">
      <alignment horizontal="right" vertical="center" wrapText="1"/>
      <protection locked="0"/>
    </xf>
    <xf numFmtId="9" fontId="33" fillId="9" borderId="1" xfId="4" applyNumberFormat="1" applyFont="1" applyFill="1" applyBorder="1" applyAlignment="1" applyProtection="1">
      <alignment horizontal="center" vertical="center" wrapText="1"/>
      <protection locked="0"/>
    </xf>
    <xf numFmtId="0" fontId="33" fillId="9" borderId="1" xfId="4" applyFont="1" applyFill="1" applyBorder="1" applyAlignment="1" applyProtection="1">
      <alignment horizontal="center"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5.4666516811343165E-2"/>
          <c:y val="0.18237082066869301"/>
          <c:w val="0.95625000000000004"/>
          <c:h val="0.57446808510638259"/>
        </c:manualLayout>
      </c:layout>
      <c:lineChart>
        <c:grouping val="stacked"/>
        <c:varyColors val="0"/>
        <c:ser>
          <c:idx val="0"/>
          <c:order val="0"/>
          <c:tx>
            <c:strRef>
              <c:f>'Ficha Técnica de Medición '!$B$22</c:f>
              <c:strCache>
                <c:ptCount val="1"/>
                <c:pt idx="0">
                  <c:v>Enero</c:v>
                </c:pt>
              </c:strCache>
            </c:strRef>
          </c:tx>
          <c:cat>
            <c:strRef>
              <c:f>'Ficha Técnica de Medición '!$C$21:$D$21</c:f>
              <c:strCache>
                <c:ptCount val="2"/>
                <c:pt idx="0">
                  <c:v>Medición</c:v>
                </c:pt>
                <c:pt idx="1">
                  <c:v>Meta</c:v>
                </c:pt>
              </c:strCache>
            </c:strRef>
          </c:cat>
          <c:val>
            <c:numRef>
              <c:f>'Ficha Técnica de Medición '!$C$22:$D$22</c:f>
              <c:numCache>
                <c:formatCode>_ * #,##0.0_ ;_ * \-#,##0.0_ ;_ * "-"??_ ;_ @_ </c:formatCode>
                <c:ptCount val="2"/>
              </c:numCache>
            </c:numRef>
          </c:val>
          <c:smooth val="0"/>
        </c:ser>
        <c:ser>
          <c:idx val="1"/>
          <c:order val="1"/>
          <c:tx>
            <c:strRef>
              <c:f>'Ficha Técnica de Medición '!$B$23</c:f>
              <c:strCache>
                <c:ptCount val="1"/>
                <c:pt idx="0">
                  <c:v>Febrero</c:v>
                </c:pt>
              </c:strCache>
            </c:strRef>
          </c:tx>
          <c:cat>
            <c:strRef>
              <c:f>'Ficha Técnica de Medición '!$C$21:$D$21</c:f>
              <c:strCache>
                <c:ptCount val="2"/>
                <c:pt idx="0">
                  <c:v>Medición</c:v>
                </c:pt>
                <c:pt idx="1">
                  <c:v>Meta</c:v>
                </c:pt>
              </c:strCache>
            </c:strRef>
          </c:cat>
          <c:val>
            <c:numRef>
              <c:f>'Ficha Técnica de Medición '!$C$23:$D$23</c:f>
              <c:numCache>
                <c:formatCode>_ * #,##0.0_ ;_ * \-#,##0.0_ ;_ * "-"??_ ;_ @_ </c:formatCode>
                <c:ptCount val="2"/>
              </c:numCache>
            </c:numRef>
          </c:val>
          <c:smooth val="0"/>
        </c:ser>
        <c:ser>
          <c:idx val="2"/>
          <c:order val="2"/>
          <c:tx>
            <c:strRef>
              <c:f>'Ficha Técnica de Medición '!$B$24</c:f>
              <c:strCache>
                <c:ptCount val="1"/>
                <c:pt idx="0">
                  <c:v>Marzo</c:v>
                </c:pt>
              </c:strCache>
            </c:strRef>
          </c:tx>
          <c:cat>
            <c:strRef>
              <c:f>'Ficha Técnica de Medición '!$C$21:$D$21</c:f>
              <c:strCache>
                <c:ptCount val="2"/>
                <c:pt idx="0">
                  <c:v>Medición</c:v>
                </c:pt>
                <c:pt idx="1">
                  <c:v>Meta</c:v>
                </c:pt>
              </c:strCache>
            </c:strRef>
          </c:cat>
          <c:val>
            <c:numRef>
              <c:f>'Ficha Técnica de Medición '!$C$24:$D$24</c:f>
              <c:numCache>
                <c:formatCode>_ * #,##0.0_ ;_ * \-#,##0.0_ ;_ * "-"??_ ;_ @_ </c:formatCode>
                <c:ptCount val="2"/>
              </c:numCache>
            </c:numRef>
          </c:val>
          <c:smooth val="0"/>
        </c:ser>
        <c:ser>
          <c:idx val="3"/>
          <c:order val="3"/>
          <c:tx>
            <c:strRef>
              <c:f>'Ficha Técnica de Medición '!$B$25</c:f>
              <c:strCache>
                <c:ptCount val="1"/>
                <c:pt idx="0">
                  <c:v>Abril</c:v>
                </c:pt>
              </c:strCache>
            </c:strRef>
          </c:tx>
          <c:cat>
            <c:strRef>
              <c:f>'Ficha Técnica de Medición '!$C$21:$D$21</c:f>
              <c:strCache>
                <c:ptCount val="2"/>
                <c:pt idx="0">
                  <c:v>Medición</c:v>
                </c:pt>
                <c:pt idx="1">
                  <c:v>Meta</c:v>
                </c:pt>
              </c:strCache>
            </c:strRef>
          </c:cat>
          <c:val>
            <c:numRef>
              <c:f>'Ficha Técnica de Medición '!$C$25:$D$25</c:f>
              <c:numCache>
                <c:formatCode>_ * #,##0.0_ ;_ * \-#,##0.0_ ;_ * "-"??_ ;_ @_ </c:formatCode>
                <c:ptCount val="2"/>
              </c:numCache>
            </c:numRef>
          </c:val>
          <c:smooth val="0"/>
        </c:ser>
        <c:ser>
          <c:idx val="4"/>
          <c:order val="4"/>
          <c:tx>
            <c:strRef>
              <c:f>'Ficha Técnica de Medición '!$B$26</c:f>
              <c:strCache>
                <c:ptCount val="1"/>
                <c:pt idx="0">
                  <c:v>Mayo</c:v>
                </c:pt>
              </c:strCache>
            </c:strRef>
          </c:tx>
          <c:cat>
            <c:strRef>
              <c:f>'Ficha Técnica de Medición '!$C$21:$D$21</c:f>
              <c:strCache>
                <c:ptCount val="2"/>
                <c:pt idx="0">
                  <c:v>Medición</c:v>
                </c:pt>
                <c:pt idx="1">
                  <c:v>Meta</c:v>
                </c:pt>
              </c:strCache>
            </c:strRef>
          </c:cat>
          <c:val>
            <c:numRef>
              <c:f>'Ficha Técnica de Medición '!$C$26:$D$26</c:f>
              <c:numCache>
                <c:formatCode>_ * #,##0.0_ ;_ * \-#,##0.0_ ;_ * "-"??_ ;_ @_ </c:formatCode>
                <c:ptCount val="2"/>
              </c:numCache>
            </c:numRef>
          </c:val>
          <c:smooth val="0"/>
        </c:ser>
        <c:ser>
          <c:idx val="5"/>
          <c:order val="5"/>
          <c:tx>
            <c:strRef>
              <c:f>'Ficha Técnica de Medición '!$B$27</c:f>
              <c:strCache>
                <c:ptCount val="1"/>
                <c:pt idx="0">
                  <c:v>Junio</c:v>
                </c:pt>
              </c:strCache>
            </c:strRef>
          </c:tx>
          <c:cat>
            <c:strRef>
              <c:f>'Ficha Técnica de Medición '!$C$21:$D$21</c:f>
              <c:strCache>
                <c:ptCount val="2"/>
                <c:pt idx="0">
                  <c:v>Medición</c:v>
                </c:pt>
                <c:pt idx="1">
                  <c:v>Meta</c:v>
                </c:pt>
              </c:strCache>
            </c:strRef>
          </c:cat>
          <c:val>
            <c:numRef>
              <c:f>'Ficha Técnica de Medición '!$C$27:$D$27</c:f>
              <c:numCache>
                <c:formatCode>_ * #,##0.0_ ;_ * \-#,##0.0_ ;_ * "-"??_ ;_ @_ </c:formatCode>
                <c:ptCount val="2"/>
              </c:numCache>
            </c:numRef>
          </c:val>
          <c:smooth val="0"/>
        </c:ser>
        <c:ser>
          <c:idx val="6"/>
          <c:order val="6"/>
          <c:tx>
            <c:strRef>
              <c:f>'Ficha Técnica de Medición '!$B$28</c:f>
              <c:strCache>
                <c:ptCount val="1"/>
                <c:pt idx="0">
                  <c:v>Julio</c:v>
                </c:pt>
              </c:strCache>
            </c:strRef>
          </c:tx>
          <c:cat>
            <c:strRef>
              <c:f>'Ficha Técnica de Medición '!$C$21:$D$21</c:f>
              <c:strCache>
                <c:ptCount val="2"/>
                <c:pt idx="0">
                  <c:v>Medición</c:v>
                </c:pt>
                <c:pt idx="1">
                  <c:v>Meta</c:v>
                </c:pt>
              </c:strCache>
            </c:strRef>
          </c:cat>
          <c:val>
            <c:numRef>
              <c:f>'Ficha Técnica de Medición '!$C$28:$D$28</c:f>
              <c:numCache>
                <c:formatCode>_ * #,##0.0_ ;_ * \-#,##0.0_ ;_ * "-"??_ ;_ @_ </c:formatCode>
                <c:ptCount val="2"/>
              </c:numCache>
            </c:numRef>
          </c:val>
          <c:smooth val="0"/>
        </c:ser>
        <c:ser>
          <c:idx val="7"/>
          <c:order val="7"/>
          <c:tx>
            <c:strRef>
              <c:f>'Ficha Técnica de Medición '!$B$29</c:f>
              <c:strCache>
                <c:ptCount val="1"/>
                <c:pt idx="0">
                  <c:v>Agosto</c:v>
                </c:pt>
              </c:strCache>
            </c:strRef>
          </c:tx>
          <c:cat>
            <c:strRef>
              <c:f>'Ficha Técnica de Medición '!$C$21:$D$21</c:f>
              <c:strCache>
                <c:ptCount val="2"/>
                <c:pt idx="0">
                  <c:v>Medición</c:v>
                </c:pt>
                <c:pt idx="1">
                  <c:v>Meta</c:v>
                </c:pt>
              </c:strCache>
            </c:strRef>
          </c:cat>
          <c:val>
            <c:numRef>
              <c:f>'Ficha Técnica de Medición '!$C$29:$D$29</c:f>
              <c:numCache>
                <c:formatCode>_ * #,##0.0_ ;_ * \-#,##0.0_ ;_ * "-"??_ ;_ @_ </c:formatCode>
                <c:ptCount val="2"/>
              </c:numCache>
            </c:numRef>
          </c:val>
          <c:smooth val="0"/>
        </c:ser>
        <c:ser>
          <c:idx val="8"/>
          <c:order val="8"/>
          <c:tx>
            <c:strRef>
              <c:f>'Ficha Técnica de Medición '!$B$30</c:f>
              <c:strCache>
                <c:ptCount val="1"/>
                <c:pt idx="0">
                  <c:v>Septiembre</c:v>
                </c:pt>
              </c:strCache>
            </c:strRef>
          </c:tx>
          <c:cat>
            <c:strRef>
              <c:f>'Ficha Técnica de Medición '!$C$21:$D$21</c:f>
              <c:strCache>
                <c:ptCount val="2"/>
                <c:pt idx="0">
                  <c:v>Medición</c:v>
                </c:pt>
                <c:pt idx="1">
                  <c:v>Meta</c:v>
                </c:pt>
              </c:strCache>
            </c:strRef>
          </c:cat>
          <c:val>
            <c:numRef>
              <c:f>'Ficha Técnica de Medición '!$C$30:$D$30</c:f>
              <c:numCache>
                <c:formatCode>_ * #,##0.0_ ;_ * \-#,##0.0_ ;_ * "-"??_ ;_ @_ </c:formatCode>
                <c:ptCount val="2"/>
              </c:numCache>
            </c:numRef>
          </c:val>
          <c:smooth val="0"/>
        </c:ser>
        <c:ser>
          <c:idx val="9"/>
          <c:order val="9"/>
          <c:tx>
            <c:strRef>
              <c:f>'Ficha Técnica de Medición '!$B$31</c:f>
              <c:strCache>
                <c:ptCount val="1"/>
                <c:pt idx="0">
                  <c:v>Octubre</c:v>
                </c:pt>
              </c:strCache>
            </c:strRef>
          </c:tx>
          <c:cat>
            <c:strRef>
              <c:f>'Ficha Técnica de Medición '!$C$21:$D$21</c:f>
              <c:strCache>
                <c:ptCount val="2"/>
                <c:pt idx="0">
                  <c:v>Medición</c:v>
                </c:pt>
                <c:pt idx="1">
                  <c:v>Meta</c:v>
                </c:pt>
              </c:strCache>
            </c:strRef>
          </c:cat>
          <c:val>
            <c:numRef>
              <c:f>'Ficha Técnica de Medición '!$C$31:$D$31</c:f>
              <c:numCache>
                <c:formatCode>_ * #,##0.0_ ;_ * \-#,##0.0_ ;_ * "-"??_ ;_ @_ </c:formatCode>
                <c:ptCount val="2"/>
              </c:numCache>
            </c:numRef>
          </c:val>
          <c:smooth val="0"/>
        </c:ser>
        <c:ser>
          <c:idx val="10"/>
          <c:order val="10"/>
          <c:tx>
            <c:strRef>
              <c:f>'Ficha Técnica de Medición '!$B$32</c:f>
              <c:strCache>
                <c:ptCount val="1"/>
                <c:pt idx="0">
                  <c:v>Noviembre</c:v>
                </c:pt>
              </c:strCache>
            </c:strRef>
          </c:tx>
          <c:dPt>
            <c:idx val="1"/>
            <c:marker>
              <c:spPr>
                <a:ln>
                  <a:solidFill>
                    <a:srgbClr val="FF0000"/>
                  </a:solidFill>
                </a:ln>
              </c:spPr>
            </c:marker>
            <c:bubble3D val="0"/>
            <c:spPr>
              <a:ln>
                <a:solidFill>
                  <a:srgbClr val="FF0000"/>
                </a:solidFill>
              </a:ln>
            </c:spPr>
          </c:dPt>
          <c:cat>
            <c:strRef>
              <c:f>'Ficha Técnica de Medición '!$C$21:$D$21</c:f>
              <c:strCache>
                <c:ptCount val="2"/>
                <c:pt idx="0">
                  <c:v>Medición</c:v>
                </c:pt>
                <c:pt idx="1">
                  <c:v>Meta</c:v>
                </c:pt>
              </c:strCache>
            </c:strRef>
          </c:cat>
          <c:val>
            <c:numRef>
              <c:f>'Ficha Técnica de Medición '!$C$32:$D$32</c:f>
              <c:numCache>
                <c:formatCode>_ * #,##0.0_ ;_ * \-#,##0.0_ ;_ * "-"??_ ;_ @_ </c:formatCode>
                <c:ptCount val="2"/>
              </c:numCache>
            </c:numRef>
          </c:val>
          <c:smooth val="0"/>
        </c:ser>
        <c:ser>
          <c:idx val="11"/>
          <c:order val="11"/>
          <c:tx>
            <c:strRef>
              <c:f>'Ficha Técnica de Medición '!$B$33</c:f>
              <c:strCache>
                <c:ptCount val="1"/>
                <c:pt idx="0">
                  <c:v>Diciembre</c:v>
                </c:pt>
              </c:strCache>
            </c:strRef>
          </c:tx>
          <c:spPr>
            <a:ln>
              <a:solidFill>
                <a:schemeClr val="accent1"/>
              </a:solidFill>
            </a:ln>
          </c:spPr>
          <c:marker>
            <c:spPr>
              <a:ln>
                <a:solidFill>
                  <a:schemeClr val="accent1"/>
                </a:solidFill>
              </a:ln>
            </c:spPr>
          </c:marker>
          <c:cat>
            <c:strRef>
              <c:f>'Ficha Técnica de Medición '!$C$21:$D$21</c:f>
              <c:strCache>
                <c:ptCount val="2"/>
                <c:pt idx="0">
                  <c:v>Medición</c:v>
                </c:pt>
                <c:pt idx="1">
                  <c:v>Meta</c:v>
                </c:pt>
              </c:strCache>
            </c:strRef>
          </c:cat>
          <c:val>
            <c:numRef>
              <c:f>'Ficha Técnica de Medición '!$C$33:$D$33</c:f>
              <c:numCache>
                <c:formatCode>0%</c:formatCode>
                <c:ptCount val="2"/>
                <c:pt idx="0">
                  <c:v>-0.03</c:v>
                </c:pt>
                <c:pt idx="1">
                  <c:v>0.25</c:v>
                </c:pt>
              </c:numCache>
            </c:numRef>
          </c:val>
          <c:smooth val="0"/>
        </c:ser>
        <c:dLbls>
          <c:showLegendKey val="0"/>
          <c:showVal val="0"/>
          <c:showCatName val="0"/>
          <c:showSerName val="0"/>
          <c:showPercent val="0"/>
          <c:showBubbleSize val="0"/>
        </c:dLbls>
        <c:marker val="1"/>
        <c:smooth val="0"/>
        <c:axId val="-1419301536"/>
        <c:axId val="-1419295008"/>
      </c:lineChart>
      <c:catAx>
        <c:axId val="-141930153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419295008"/>
        <c:crosses val="autoZero"/>
        <c:auto val="1"/>
        <c:lblAlgn val="ctr"/>
        <c:lblOffset val="100"/>
        <c:noMultiLvlLbl val="0"/>
      </c:catAx>
      <c:valAx>
        <c:axId val="-1419295008"/>
        <c:scaling>
          <c:orientation val="minMax"/>
          <c:max val="25"/>
          <c:min val="-10"/>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0%" sourceLinked="0"/>
        <c:majorTickMark val="out"/>
        <c:minorTickMark val="none"/>
        <c:tickLblPos val="nextTo"/>
        <c:txPr>
          <a:bodyPr rot="0" vert="horz"/>
          <a:lstStyle/>
          <a:p>
            <a:pPr>
              <a:defRPr lang="es-ES"/>
            </a:pPr>
            <a:endParaRPr lang="es-CO"/>
          </a:p>
        </c:txPr>
        <c:crossAx val="-1419301536"/>
        <c:crosses val="autoZero"/>
        <c:crossBetween val="between"/>
        <c:majorUnit val="5"/>
      </c:valAx>
    </c:plotArea>
    <c:legend>
      <c:legendPos val="b"/>
      <c:layout>
        <c:manualLayout>
          <c:xMode val="edge"/>
          <c:yMode val="edge"/>
          <c:x val="0.42766799308023845"/>
          <c:y val="0.93009118541033431"/>
          <c:w val="0.57233203532178123"/>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1295546</xdr:colOff>
      <xdr:row>1</xdr:row>
      <xdr:rowOff>386730</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917" y="306917"/>
          <a:ext cx="1295546" cy="3867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240506</xdr:colOff>
      <xdr:row>38</xdr:row>
      <xdr:rowOff>47626</xdr:rowOff>
    </xdr:from>
    <xdr:to>
      <xdr:col>9</xdr:col>
      <xdr:colOff>1916906</xdr:colOff>
      <xdr:row>47</xdr:row>
      <xdr:rowOff>264319</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142875</xdr:colOff>
      <xdr:row>1</xdr:row>
      <xdr:rowOff>0</xdr:rowOff>
    </xdr:from>
    <xdr:to>
      <xdr:col>2</xdr:col>
      <xdr:colOff>57296</xdr:colOff>
      <xdr:row>1</xdr:row>
      <xdr:rowOff>386730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775" y="247650"/>
          <a:ext cx="1295546" cy="3867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232832</xdr:colOff>
      <xdr:row>2</xdr:row>
      <xdr:rowOff>95250</xdr:rowOff>
    </xdr:from>
    <xdr:to>
      <xdr:col>2</xdr:col>
      <xdr:colOff>497416</xdr:colOff>
      <xdr:row>5</xdr:row>
      <xdr:rowOff>127000</xdr:rowOff>
    </xdr:to>
    <xdr:pic>
      <xdr:nvPicPr>
        <xdr:cNvPr id="4" name="Imagen 3"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0999" y="476250"/>
          <a:ext cx="1418167" cy="60325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232832</xdr:colOff>
      <xdr:row>2</xdr:row>
      <xdr:rowOff>95250</xdr:rowOff>
    </xdr:from>
    <xdr:to>
      <xdr:col>2</xdr:col>
      <xdr:colOff>325966</xdr:colOff>
      <xdr:row>6</xdr:row>
      <xdr:rowOff>50800</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5232" y="476250"/>
          <a:ext cx="1417109" cy="6032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showGridLines="0" topLeftCell="A4" zoomScale="80" zoomScaleNormal="80" workbookViewId="0">
      <selection activeCell="C15" sqref="C15:E15"/>
    </sheetView>
  </sheetViews>
  <sheetFormatPr baseColWidth="10" defaultColWidth="36.5703125" defaultRowHeight="16.5" x14ac:dyDescent="0.3"/>
  <cols>
    <col min="1" max="1" width="6.5703125" style="1" customWidth="1"/>
    <col min="2" max="2" width="31.85546875" style="1" customWidth="1"/>
    <col min="3" max="3" width="35.140625" style="1" customWidth="1"/>
    <col min="4" max="16384" width="36.5703125" style="1"/>
  </cols>
  <sheetData>
    <row r="1" spans="2:22" ht="24" customHeight="1" x14ac:dyDescent="0.3"/>
    <row r="2" spans="2:22" s="2" customFormat="1" ht="37.5" customHeight="1" x14ac:dyDescent="0.3">
      <c r="B2" s="108" t="s">
        <v>81</v>
      </c>
      <c r="C2" s="108"/>
      <c r="D2" s="109"/>
      <c r="E2" s="110"/>
    </row>
    <row r="3" spans="2:22" s="4" customFormat="1" ht="18" x14ac:dyDescent="0.3">
      <c r="B3" s="3"/>
      <c r="C3" s="3"/>
      <c r="D3" s="3"/>
      <c r="E3" s="3"/>
    </row>
    <row r="4" spans="2:22" s="5" customFormat="1" ht="85.5" customHeight="1" x14ac:dyDescent="0.2">
      <c r="B4" s="105" t="s">
        <v>59</v>
      </c>
      <c r="C4" s="105"/>
      <c r="D4" s="106" t="s">
        <v>70</v>
      </c>
      <c r="E4" s="107"/>
    </row>
    <row r="5" spans="2:22" s="7" customFormat="1" ht="23.25" customHeight="1" x14ac:dyDescent="0.2">
      <c r="B5" s="6" t="s">
        <v>0</v>
      </c>
      <c r="C5" s="111" t="s">
        <v>71</v>
      </c>
      <c r="D5" s="112"/>
      <c r="E5" s="113"/>
    </row>
    <row r="6" spans="2:22" s="7" customFormat="1" ht="56.25" customHeight="1" x14ac:dyDescent="0.2">
      <c r="B6" s="6" t="s">
        <v>1</v>
      </c>
      <c r="C6" s="111" t="s">
        <v>66</v>
      </c>
      <c r="D6" s="112"/>
      <c r="E6" s="113"/>
    </row>
    <row r="7" spans="2:22" s="7" customFormat="1" ht="104.25" customHeight="1" x14ac:dyDescent="0.2">
      <c r="B7" s="6" t="s">
        <v>56</v>
      </c>
      <c r="C7" s="8" t="s">
        <v>72</v>
      </c>
      <c r="D7" s="6" t="s">
        <v>2</v>
      </c>
      <c r="E7" s="9" t="s">
        <v>48</v>
      </c>
    </row>
    <row r="8" spans="2:22" s="7" customFormat="1" ht="50.25" customHeight="1" x14ac:dyDescent="0.2">
      <c r="B8" s="6" t="s">
        <v>52</v>
      </c>
      <c r="C8" s="10" t="s">
        <v>69</v>
      </c>
      <c r="D8" s="6" t="s">
        <v>3</v>
      </c>
      <c r="E8" s="76" t="s">
        <v>60</v>
      </c>
    </row>
    <row r="9" spans="2:22" s="12" customFormat="1" ht="31.5" customHeight="1" x14ac:dyDescent="0.2">
      <c r="B9" s="11" t="s">
        <v>53</v>
      </c>
      <c r="C9" s="9" t="s">
        <v>85</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99">
        <v>0.25</v>
      </c>
      <c r="D10" s="11" t="s">
        <v>6</v>
      </c>
      <c r="E10" s="9" t="s">
        <v>57</v>
      </c>
      <c r="F10" s="7"/>
      <c r="G10" s="7"/>
      <c r="H10" s="7"/>
      <c r="I10" s="7"/>
      <c r="J10" s="7"/>
      <c r="K10" s="7"/>
      <c r="L10" s="7"/>
      <c r="M10" s="7"/>
      <c r="N10" s="7"/>
      <c r="O10" s="7"/>
      <c r="P10" s="7"/>
      <c r="Q10" s="7"/>
      <c r="R10" s="7"/>
      <c r="S10" s="7"/>
      <c r="T10" s="7"/>
      <c r="U10" s="7"/>
      <c r="V10" s="7"/>
    </row>
    <row r="11" spans="2:22" s="12" customFormat="1" ht="45" customHeight="1" x14ac:dyDescent="0.2">
      <c r="B11" s="11" t="s">
        <v>54</v>
      </c>
      <c r="C11" s="9" t="s">
        <v>87</v>
      </c>
      <c r="D11" s="11" t="s">
        <v>50</v>
      </c>
      <c r="E11" s="9" t="s">
        <v>58</v>
      </c>
      <c r="F11" s="7"/>
      <c r="G11" s="7"/>
      <c r="H11" s="7"/>
      <c r="I11" s="7"/>
      <c r="J11" s="7"/>
      <c r="K11" s="7"/>
      <c r="L11" s="7"/>
      <c r="M11" s="7"/>
      <c r="N11" s="7"/>
      <c r="O11" s="7"/>
      <c r="P11" s="7"/>
      <c r="Q11" s="7"/>
      <c r="R11" s="7"/>
      <c r="S11" s="7"/>
      <c r="T11" s="7"/>
      <c r="U11" s="7"/>
      <c r="V11" s="7"/>
    </row>
    <row r="12" spans="2:22" s="12" customFormat="1" ht="18.75" customHeight="1" x14ac:dyDescent="0.2">
      <c r="B12" s="114" t="s">
        <v>7</v>
      </c>
      <c r="C12" s="115"/>
      <c r="D12" s="115"/>
      <c r="E12" s="116"/>
      <c r="F12" s="7"/>
      <c r="G12" s="7"/>
      <c r="H12" s="7"/>
      <c r="I12" s="7"/>
      <c r="J12" s="7"/>
      <c r="K12" s="7"/>
      <c r="L12" s="7"/>
      <c r="M12" s="7"/>
      <c r="N12" s="7"/>
      <c r="O12" s="7"/>
      <c r="P12" s="7"/>
      <c r="Q12" s="7"/>
      <c r="R12" s="7"/>
      <c r="S12" s="7"/>
      <c r="T12" s="7"/>
      <c r="U12" s="7"/>
      <c r="V12" s="7"/>
    </row>
    <row r="13" spans="2:22" s="12" customFormat="1" ht="25.5" customHeight="1" x14ac:dyDescent="0.2">
      <c r="B13" s="11" t="s">
        <v>51</v>
      </c>
      <c r="C13" s="117" t="s">
        <v>86</v>
      </c>
      <c r="D13" s="117"/>
      <c r="E13" s="117"/>
      <c r="F13" s="7"/>
      <c r="G13" s="7"/>
      <c r="H13" s="7"/>
      <c r="I13" s="7"/>
      <c r="J13" s="7"/>
      <c r="K13" s="7"/>
      <c r="L13" s="7"/>
      <c r="M13" s="7"/>
      <c r="N13" s="7"/>
      <c r="O13" s="7"/>
      <c r="P13" s="7"/>
      <c r="Q13" s="7"/>
      <c r="R13" s="7"/>
      <c r="S13" s="7"/>
      <c r="T13" s="7"/>
      <c r="U13" s="7"/>
      <c r="V13" s="7"/>
    </row>
    <row r="14" spans="2:22" s="12" customFormat="1" ht="37.5" customHeight="1" x14ac:dyDescent="0.2">
      <c r="B14" s="11" t="s">
        <v>55</v>
      </c>
      <c r="C14" s="117" t="s">
        <v>88</v>
      </c>
      <c r="D14" s="117"/>
      <c r="E14" s="117"/>
      <c r="F14" s="7"/>
      <c r="G14" s="7"/>
      <c r="H14" s="7"/>
      <c r="I14" s="7"/>
      <c r="J14" s="7"/>
      <c r="K14" s="7"/>
      <c r="L14" s="7"/>
      <c r="M14" s="7"/>
      <c r="N14" s="7"/>
      <c r="O14" s="7"/>
      <c r="P14" s="7"/>
      <c r="Q14" s="7"/>
      <c r="R14" s="7"/>
      <c r="S14" s="7"/>
      <c r="T14" s="7"/>
      <c r="U14" s="7"/>
      <c r="V14" s="7"/>
    </row>
    <row r="15" spans="2:22" s="12" customFormat="1" ht="29.25" customHeight="1" x14ac:dyDescent="0.2">
      <c r="B15" s="11" t="s">
        <v>8</v>
      </c>
      <c r="C15" s="104" t="s">
        <v>75</v>
      </c>
      <c r="D15" s="104"/>
      <c r="E15" s="104"/>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I-MPF-03&amp;C&amp;"Futura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1"/>
  <sheetViews>
    <sheetView showGridLines="0" tabSelected="1" zoomScale="80" zoomScaleNormal="80" zoomScaleSheetLayoutView="90" zoomScalePageLayoutView="85" workbookViewId="0">
      <selection activeCell="I9" sqref="I9:I10"/>
    </sheetView>
  </sheetViews>
  <sheetFormatPr baseColWidth="10" defaultRowHeight="19.5" x14ac:dyDescent="0.35"/>
  <cols>
    <col min="1" max="1" width="5.140625" style="28" customWidth="1"/>
    <col min="2" max="4" width="20.7109375" style="28" customWidth="1"/>
    <col min="5" max="5" width="20.7109375" style="28" hidden="1" customWidth="1"/>
    <col min="6" max="9" width="20.7109375" style="28" customWidth="1"/>
    <col min="10" max="10" width="31.28515625" style="28" customWidth="1"/>
    <col min="11" max="11" width="11.42578125" style="27"/>
    <col min="12" max="12" width="30.85546875" style="35" hidden="1" customWidth="1"/>
    <col min="13" max="13" width="0" style="28" hidden="1" customWidth="1"/>
    <col min="14" max="16384" width="11.42578125" style="28"/>
  </cols>
  <sheetData>
    <row r="2" spans="2:13" s="16" customFormat="1" ht="34.5" customHeight="1" x14ac:dyDescent="0.35">
      <c r="B2" s="150" t="s">
        <v>82</v>
      </c>
      <c r="C2" s="151"/>
      <c r="D2" s="151"/>
      <c r="E2" s="151"/>
      <c r="F2" s="151"/>
      <c r="G2" s="151"/>
      <c r="H2" s="151"/>
      <c r="I2" s="151"/>
      <c r="J2" s="151"/>
      <c r="K2" s="13"/>
      <c r="L2" s="14" t="s">
        <v>49</v>
      </c>
      <c r="M2" s="15"/>
    </row>
    <row r="3" spans="2:13" s="16" customFormat="1" ht="30.75" hidden="1" x14ac:dyDescent="0.55000000000000004">
      <c r="B3" s="152"/>
      <c r="C3" s="152"/>
      <c r="D3" s="152"/>
      <c r="E3" s="152"/>
      <c r="F3" s="152"/>
      <c r="G3" s="152"/>
      <c r="H3" s="152"/>
      <c r="I3" s="152"/>
      <c r="J3" s="152"/>
      <c r="K3" s="13"/>
      <c r="L3" s="15" t="s">
        <v>47</v>
      </c>
      <c r="M3" s="15"/>
    </row>
    <row r="4" spans="2:13" s="16" customFormat="1" ht="30.75" hidden="1" x14ac:dyDescent="0.55000000000000004">
      <c r="B4" s="152"/>
      <c r="C4" s="152"/>
      <c r="D4" s="152"/>
      <c r="E4" s="152"/>
      <c r="F4" s="152"/>
      <c r="G4" s="152"/>
      <c r="H4" s="152"/>
      <c r="I4" s="152"/>
      <c r="J4" s="152"/>
      <c r="K4" s="13"/>
      <c r="L4" s="15" t="s">
        <v>46</v>
      </c>
      <c r="M4" s="15"/>
    </row>
    <row r="5" spans="2:13" s="16" customFormat="1" ht="7.5" customHeight="1" x14ac:dyDescent="0.55000000000000004">
      <c r="B5" s="152"/>
      <c r="C5" s="152"/>
      <c r="D5" s="152"/>
      <c r="E5" s="152"/>
      <c r="F5" s="152"/>
      <c r="G5" s="152"/>
      <c r="H5" s="152"/>
      <c r="I5" s="152"/>
      <c r="J5" s="152"/>
      <c r="K5" s="13"/>
      <c r="L5" s="15" t="s">
        <v>45</v>
      </c>
      <c r="M5" s="15"/>
    </row>
    <row r="6" spans="2:13" s="16" customFormat="1" x14ac:dyDescent="0.35">
      <c r="B6" s="17"/>
      <c r="C6" s="18"/>
      <c r="D6" s="18"/>
      <c r="E6" s="18"/>
      <c r="F6" s="18"/>
      <c r="G6" s="18"/>
      <c r="H6" s="18"/>
      <c r="I6" s="18"/>
      <c r="J6" s="18"/>
      <c r="K6" s="13"/>
      <c r="L6" s="15" t="s">
        <v>37</v>
      </c>
    </row>
    <row r="7" spans="2:13" s="22" customFormat="1" ht="31.5" customHeight="1" x14ac:dyDescent="0.3">
      <c r="B7" s="69" t="s">
        <v>9</v>
      </c>
      <c r="C7" s="153" t="s">
        <v>65</v>
      </c>
      <c r="D7" s="153"/>
      <c r="E7" s="70"/>
      <c r="F7" s="141" t="s">
        <v>11</v>
      </c>
      <c r="G7" s="141"/>
      <c r="H7" s="141"/>
      <c r="I7" s="73" t="s">
        <v>12</v>
      </c>
      <c r="J7" s="19" t="s">
        <v>312</v>
      </c>
      <c r="K7" s="20"/>
      <c r="L7" s="21" t="s">
        <v>44</v>
      </c>
    </row>
    <row r="8" spans="2:13" s="24" customFormat="1" ht="31.5" customHeight="1" x14ac:dyDescent="0.3">
      <c r="B8" s="138" t="s">
        <v>13</v>
      </c>
      <c r="C8" s="139"/>
      <c r="D8" s="140"/>
      <c r="E8" s="71"/>
      <c r="F8" s="141" t="s">
        <v>14</v>
      </c>
      <c r="G8" s="141"/>
      <c r="H8" s="71" t="s">
        <v>15</v>
      </c>
      <c r="I8" s="71" t="s">
        <v>16</v>
      </c>
      <c r="J8" s="72" t="s">
        <v>17</v>
      </c>
      <c r="K8" s="23"/>
      <c r="L8" s="23"/>
    </row>
    <row r="9" spans="2:13" s="24" customFormat="1" ht="20.100000000000001" customHeight="1" x14ac:dyDescent="0.3">
      <c r="B9" s="142" t="s">
        <v>71</v>
      </c>
      <c r="C9" s="143"/>
      <c r="D9" s="144"/>
      <c r="E9" s="25"/>
      <c r="F9" s="142" t="str">
        <f>+'Ficha Técnica Indicador '!C7</f>
        <v>(Número de turistas atendidos en cierre del periodo evaluado-total de turistas atendidos en inicio del periodo/total de turistas atendidos en inicio del periodo)*100</v>
      </c>
      <c r="G9" s="143"/>
      <c r="H9" s="148">
        <v>0.25</v>
      </c>
      <c r="I9" s="163">
        <f>+C33</f>
        <v>-0.03</v>
      </c>
      <c r="J9" s="122" t="s">
        <v>336</v>
      </c>
      <c r="K9" s="23"/>
      <c r="L9" s="21"/>
    </row>
    <row r="10" spans="2:13" ht="93" customHeight="1" x14ac:dyDescent="0.35">
      <c r="B10" s="145"/>
      <c r="C10" s="146"/>
      <c r="D10" s="147"/>
      <c r="E10" s="26"/>
      <c r="F10" s="145"/>
      <c r="G10" s="146"/>
      <c r="H10" s="149"/>
      <c r="I10" s="164"/>
      <c r="J10" s="123"/>
      <c r="L10" s="15"/>
      <c r="M10" s="13"/>
    </row>
    <row r="11" spans="2:13" x14ac:dyDescent="0.35">
      <c r="B11" s="29"/>
      <c r="C11" s="30"/>
      <c r="D11" s="30"/>
      <c r="E11" s="30"/>
      <c r="F11" s="30"/>
      <c r="G11" s="30"/>
      <c r="H11" s="30"/>
      <c r="I11" s="30"/>
      <c r="J11" s="31"/>
      <c r="L11" s="14"/>
      <c r="M11" s="13"/>
    </row>
    <row r="12" spans="2:13" hidden="1" x14ac:dyDescent="0.35">
      <c r="B12" s="32"/>
      <c r="C12" s="33"/>
      <c r="D12" s="33"/>
      <c r="E12" s="33"/>
      <c r="F12" s="33"/>
      <c r="G12" s="33"/>
      <c r="H12" s="33"/>
      <c r="I12" s="33"/>
      <c r="J12" s="34"/>
      <c r="L12" s="14"/>
      <c r="M12" s="13"/>
    </row>
    <row r="13" spans="2:13" hidden="1" x14ac:dyDescent="0.35">
      <c r="B13" s="32"/>
      <c r="C13" s="33"/>
      <c r="D13" s="33"/>
      <c r="E13" s="33"/>
      <c r="F13" s="33"/>
      <c r="G13" s="33"/>
      <c r="H13" s="33"/>
      <c r="I13" s="33"/>
      <c r="J13" s="34"/>
      <c r="L13" s="14"/>
      <c r="M13" s="13"/>
    </row>
    <row r="14" spans="2:13" hidden="1" x14ac:dyDescent="0.35">
      <c r="B14" s="32"/>
      <c r="C14" s="33"/>
      <c r="D14" s="33"/>
      <c r="E14" s="33"/>
      <c r="F14" s="33"/>
      <c r="G14" s="33"/>
      <c r="H14" s="33"/>
      <c r="I14" s="33"/>
      <c r="J14" s="34"/>
      <c r="L14" s="14"/>
      <c r="M14" s="13"/>
    </row>
    <row r="15" spans="2:13" hidden="1" x14ac:dyDescent="0.35">
      <c r="B15" s="32"/>
      <c r="C15" s="33"/>
      <c r="D15" s="33"/>
      <c r="E15" s="33"/>
      <c r="F15" s="33"/>
      <c r="G15" s="33"/>
      <c r="H15" s="33"/>
      <c r="I15" s="33"/>
      <c r="J15" s="34"/>
    </row>
    <row r="16" spans="2:13" hidden="1" x14ac:dyDescent="0.35">
      <c r="B16" s="124" t="s">
        <v>18</v>
      </c>
      <c r="C16" s="125"/>
      <c r="D16" s="36" t="s">
        <v>19</v>
      </c>
      <c r="E16" s="37"/>
      <c r="F16" s="38" t="s">
        <v>20</v>
      </c>
      <c r="G16" s="33"/>
      <c r="H16" s="33"/>
      <c r="I16" s="33"/>
      <c r="J16" s="34"/>
    </row>
    <row r="17" spans="2:12" hidden="1" x14ac:dyDescent="0.35">
      <c r="B17" s="39"/>
      <c r="C17" s="40"/>
      <c r="D17" s="37"/>
      <c r="E17" s="37"/>
      <c r="F17" s="38"/>
      <c r="G17" s="33"/>
      <c r="H17" s="33"/>
      <c r="I17" s="33"/>
      <c r="J17" s="34"/>
    </row>
    <row r="18" spans="2:12" x14ac:dyDescent="0.35">
      <c r="B18" s="39"/>
      <c r="C18" s="40"/>
      <c r="D18" s="37"/>
      <c r="E18" s="37"/>
      <c r="F18" s="38"/>
      <c r="G18" s="33"/>
      <c r="H18" s="33"/>
      <c r="I18" s="33"/>
      <c r="J18" s="34"/>
    </row>
    <row r="19" spans="2:12" x14ac:dyDescent="0.35">
      <c r="B19" s="39"/>
      <c r="C19" s="40"/>
      <c r="D19" s="37"/>
      <c r="E19" s="37"/>
      <c r="F19" s="38"/>
      <c r="G19" s="33"/>
      <c r="H19" s="33"/>
      <c r="I19" s="33"/>
      <c r="J19" s="34"/>
    </row>
    <row r="20" spans="2:12" x14ac:dyDescent="0.35">
      <c r="B20" s="32"/>
      <c r="C20" s="33"/>
      <c r="D20" s="33"/>
      <c r="E20" s="33"/>
      <c r="F20" s="33"/>
      <c r="G20" s="33"/>
      <c r="H20" s="33"/>
      <c r="I20" s="33"/>
      <c r="J20" s="34"/>
    </row>
    <row r="21" spans="2:12" x14ac:dyDescent="0.35">
      <c r="B21" s="41" t="s">
        <v>21</v>
      </c>
      <c r="C21" s="42" t="s">
        <v>22</v>
      </c>
      <c r="D21" s="43" t="s">
        <v>15</v>
      </c>
      <c r="E21" s="44"/>
      <c r="F21" s="44"/>
      <c r="G21" s="44"/>
      <c r="H21" s="33"/>
      <c r="I21" s="33"/>
      <c r="J21" s="34"/>
    </row>
    <row r="22" spans="2:12" x14ac:dyDescent="0.35">
      <c r="B22" s="45" t="s">
        <v>23</v>
      </c>
      <c r="C22" s="74"/>
      <c r="D22" s="75"/>
      <c r="E22" s="46" t="e">
        <f>+C22/D22</f>
        <v>#DIV/0!</v>
      </c>
      <c r="F22" s="47" t="str">
        <f>+IF(D22=0,$L$7,IF(E22=0,$L$6,IF($D$16="mayor que la meta",(IF(E22&lt;1,$L$5,(IF(AND(E22&gt;=1,E22&lt;1.03),$L$4,(IF(AND(E22&gt;=1.03,E22&lt;1.07),$L$3,$L$2)))))),IF($D$16="menor que la meta",(IF(E22&lt;=0.93,$L$2,(IF(AND(E22&gt;0.93,E22&lt;=0.97),$L$3,(IF(AND(E22&gt;0.97,E22&lt;=1),$L$4,$L$5))))))))))</f>
        <v>La meta es 0, especifique en el ANALISIS DE DATOS el resultado de la medición con respecto a la meta programada</v>
      </c>
      <c r="G22" s="48"/>
      <c r="H22" s="48"/>
      <c r="I22" s="49"/>
      <c r="J22" s="50"/>
      <c r="K22" s="51"/>
      <c r="L22" s="52" t="e">
        <f>+C22/D22</f>
        <v>#DIV/0!</v>
      </c>
    </row>
    <row r="23" spans="2:12" x14ac:dyDescent="0.35">
      <c r="B23" s="45" t="s">
        <v>24</v>
      </c>
      <c r="C23" s="74"/>
      <c r="D23" s="75"/>
      <c r="E23" s="53" t="e">
        <f>+C23/D23</f>
        <v>#DIV/0!</v>
      </c>
      <c r="F23" s="47" t="str">
        <f t="shared" ref="F23:F33" si="0">+IF(D23=0,$L$7,IF(E23=0,$L$6,IF($D$16="mayor que la meta",(IF(E23&lt;1,$L$5,(IF(AND(E23&gt;=1,E23&lt;1.03),$L$4,(IF(AND(E23&gt;=1.03,E23&lt;1.07),$L$3,$L$2)))))),IF($D$16="menor que la meta",(IF(E23&lt;=0.93,$L$2,(IF(AND(E23&gt;0.93,E23&lt;=0.97),$L$3,(IF(AND(E23&gt;0.97,E23&lt;=1),$L$4,$L$5))))))))))</f>
        <v>La meta es 0, especifique en el ANALISIS DE DATOS el resultado de la medición con respecto a la meta programada</v>
      </c>
      <c r="G23" s="49"/>
      <c r="H23" s="49"/>
      <c r="I23" s="49"/>
      <c r="J23" s="50"/>
      <c r="K23" s="51"/>
      <c r="L23" s="52" t="e">
        <f t="shared" ref="L23:L33" si="1">+C23/D23</f>
        <v>#DIV/0!</v>
      </c>
    </row>
    <row r="24" spans="2:12" x14ac:dyDescent="0.35">
      <c r="B24" s="45" t="s">
        <v>25</v>
      </c>
      <c r="C24" s="74"/>
      <c r="D24" s="75"/>
      <c r="E24" s="53" t="e">
        <f t="shared" ref="E24:E33" si="2">+C24/D24</f>
        <v>#DIV/0!</v>
      </c>
      <c r="F24" s="47" t="str">
        <f t="shared" si="0"/>
        <v>La meta es 0, especifique en el ANALISIS DE DATOS el resultado de la medición con respecto a la meta programada</v>
      </c>
      <c r="G24" s="49"/>
      <c r="H24" s="49"/>
      <c r="I24" s="49"/>
      <c r="J24" s="50"/>
      <c r="K24" s="51"/>
      <c r="L24" s="52" t="e">
        <f t="shared" si="1"/>
        <v>#DIV/0!</v>
      </c>
    </row>
    <row r="25" spans="2:12" x14ac:dyDescent="0.35">
      <c r="B25" s="45" t="s">
        <v>26</v>
      </c>
      <c r="C25" s="74"/>
      <c r="D25" s="75"/>
      <c r="E25" s="53" t="e">
        <f t="shared" si="2"/>
        <v>#DIV/0!</v>
      </c>
      <c r="F25" s="47" t="str">
        <f t="shared" si="0"/>
        <v>La meta es 0, especifique en el ANALISIS DE DATOS el resultado de la medición con respecto a la meta programada</v>
      </c>
      <c r="G25" s="49"/>
      <c r="H25" s="49"/>
      <c r="I25" s="49"/>
      <c r="J25" s="50"/>
      <c r="K25" s="51"/>
      <c r="L25" s="52" t="e">
        <f t="shared" si="1"/>
        <v>#DIV/0!</v>
      </c>
    </row>
    <row r="26" spans="2:12" x14ac:dyDescent="0.35">
      <c r="B26" s="45" t="s">
        <v>27</v>
      </c>
      <c r="C26" s="74"/>
      <c r="D26" s="75"/>
      <c r="E26" s="53" t="e">
        <f t="shared" si="2"/>
        <v>#DIV/0!</v>
      </c>
      <c r="F26" s="47" t="str">
        <f t="shared" si="0"/>
        <v>La meta es 0, especifique en el ANALISIS DE DATOS el resultado de la medición con respecto a la meta programada</v>
      </c>
      <c r="G26" s="49"/>
      <c r="H26" s="49"/>
      <c r="I26" s="49"/>
      <c r="J26" s="50"/>
      <c r="K26" s="51"/>
      <c r="L26" s="52" t="e">
        <f t="shared" si="1"/>
        <v>#DIV/0!</v>
      </c>
    </row>
    <row r="27" spans="2:12" x14ac:dyDescent="0.35">
      <c r="B27" s="45" t="s">
        <v>28</v>
      </c>
      <c r="C27" s="74"/>
      <c r="D27" s="75"/>
      <c r="E27" s="53" t="e">
        <f t="shared" si="2"/>
        <v>#DIV/0!</v>
      </c>
      <c r="F27" s="47" t="str">
        <f t="shared" si="0"/>
        <v>La meta es 0, especifique en el ANALISIS DE DATOS el resultado de la medición con respecto a la meta programada</v>
      </c>
      <c r="G27" s="49"/>
      <c r="H27" s="49"/>
      <c r="I27" s="49"/>
      <c r="J27" s="50"/>
      <c r="K27" s="51"/>
      <c r="L27" s="52" t="e">
        <f t="shared" si="1"/>
        <v>#DIV/0!</v>
      </c>
    </row>
    <row r="28" spans="2:12" x14ac:dyDescent="0.35">
      <c r="B28" s="45" t="s">
        <v>29</v>
      </c>
      <c r="C28" s="74"/>
      <c r="D28" s="75"/>
      <c r="E28" s="53" t="e">
        <f t="shared" si="2"/>
        <v>#DIV/0!</v>
      </c>
      <c r="F28" s="47" t="str">
        <f t="shared" si="0"/>
        <v>La meta es 0, especifique en el ANALISIS DE DATOS el resultado de la medición con respecto a la meta programada</v>
      </c>
      <c r="G28" s="49"/>
      <c r="H28" s="49"/>
      <c r="I28" s="49"/>
      <c r="J28" s="50"/>
      <c r="K28" s="51"/>
      <c r="L28" s="52" t="e">
        <f t="shared" si="1"/>
        <v>#DIV/0!</v>
      </c>
    </row>
    <row r="29" spans="2:12" x14ac:dyDescent="0.35">
      <c r="B29" s="45" t="s">
        <v>30</v>
      </c>
      <c r="C29" s="74"/>
      <c r="D29" s="75"/>
      <c r="E29" s="53" t="e">
        <f t="shared" si="2"/>
        <v>#DIV/0!</v>
      </c>
      <c r="F29" s="47" t="str">
        <f t="shared" si="0"/>
        <v>La meta es 0, especifique en el ANALISIS DE DATOS el resultado de la medición con respecto a la meta programada</v>
      </c>
      <c r="G29" s="49"/>
      <c r="H29" s="49"/>
      <c r="I29" s="49"/>
      <c r="J29" s="50"/>
      <c r="K29" s="51"/>
      <c r="L29" s="52" t="e">
        <f t="shared" si="1"/>
        <v>#DIV/0!</v>
      </c>
    </row>
    <row r="30" spans="2:12" x14ac:dyDescent="0.35">
      <c r="B30" s="45" t="s">
        <v>31</v>
      </c>
      <c r="C30" s="74"/>
      <c r="D30" s="75"/>
      <c r="E30" s="53" t="e">
        <f t="shared" si="2"/>
        <v>#DIV/0!</v>
      </c>
      <c r="F30" s="47" t="str">
        <f t="shared" si="0"/>
        <v>La meta es 0, especifique en el ANALISIS DE DATOS el resultado de la medición con respecto a la meta programada</v>
      </c>
      <c r="G30" s="49"/>
      <c r="H30" s="49"/>
      <c r="I30" s="49"/>
      <c r="J30" s="50"/>
      <c r="K30" s="51"/>
      <c r="L30" s="52" t="e">
        <f t="shared" si="1"/>
        <v>#DIV/0!</v>
      </c>
    </row>
    <row r="31" spans="2:12" x14ac:dyDescent="0.35">
      <c r="B31" s="45" t="s">
        <v>32</v>
      </c>
      <c r="C31" s="74"/>
      <c r="D31" s="75"/>
      <c r="E31" s="53" t="e">
        <f t="shared" si="2"/>
        <v>#DIV/0!</v>
      </c>
      <c r="F31" s="47" t="str">
        <f t="shared" si="0"/>
        <v>La meta es 0, especifique en el ANALISIS DE DATOS el resultado de la medición con respecto a la meta programada</v>
      </c>
      <c r="G31" s="49"/>
      <c r="H31" s="49"/>
      <c r="I31" s="49"/>
      <c r="J31" s="50"/>
      <c r="K31" s="51"/>
      <c r="L31" s="52" t="e">
        <f t="shared" si="1"/>
        <v>#DIV/0!</v>
      </c>
    </row>
    <row r="32" spans="2:12" x14ac:dyDescent="0.35">
      <c r="B32" s="45" t="s">
        <v>33</v>
      </c>
      <c r="C32" s="74"/>
      <c r="D32" s="75"/>
      <c r="E32" s="53" t="e">
        <f t="shared" si="2"/>
        <v>#DIV/0!</v>
      </c>
      <c r="F32" s="47" t="str">
        <f t="shared" si="0"/>
        <v>La meta es 0, especifique en el ANALISIS DE DATOS el resultado de la medición con respecto a la meta programada</v>
      </c>
      <c r="G32" s="49"/>
      <c r="H32" s="49"/>
      <c r="I32" s="49"/>
      <c r="J32" s="50"/>
      <c r="K32" s="51"/>
      <c r="L32" s="52" t="e">
        <f t="shared" si="1"/>
        <v>#DIV/0!</v>
      </c>
    </row>
    <row r="33" spans="2:12" x14ac:dyDescent="0.35">
      <c r="B33" s="54" t="s">
        <v>34</v>
      </c>
      <c r="C33" s="100">
        <v>-0.03</v>
      </c>
      <c r="D33" s="101">
        <v>0.25</v>
      </c>
      <c r="E33" s="53">
        <f t="shared" si="2"/>
        <v>-0.12</v>
      </c>
      <c r="F33" s="47" t="str">
        <f t="shared" si="0"/>
        <v>Advertencia: No se cumplió la meta esperada para el periodo.</v>
      </c>
      <c r="G33" s="49"/>
      <c r="H33" s="49"/>
      <c r="I33" s="49"/>
      <c r="J33" s="50"/>
      <c r="K33" s="51"/>
      <c r="L33" s="52">
        <f t="shared" si="1"/>
        <v>-0.12</v>
      </c>
    </row>
    <row r="34" spans="2:12" x14ac:dyDescent="0.35">
      <c r="B34" s="55"/>
      <c r="C34" s="56"/>
      <c r="D34" s="56"/>
      <c r="E34" s="57"/>
      <c r="F34" s="58"/>
      <c r="G34" s="49"/>
      <c r="H34" s="49"/>
      <c r="I34" s="49"/>
      <c r="J34" s="50"/>
      <c r="K34" s="51"/>
      <c r="L34" s="52"/>
    </row>
    <row r="35" spans="2:12" x14ac:dyDescent="0.35">
      <c r="B35" s="55"/>
      <c r="C35" s="56"/>
      <c r="D35" s="56"/>
      <c r="E35" s="57"/>
      <c r="F35" s="58"/>
      <c r="G35" s="49"/>
      <c r="H35" s="49"/>
      <c r="I35" s="49"/>
      <c r="J35" s="50"/>
      <c r="K35" s="51"/>
      <c r="L35" s="52"/>
    </row>
    <row r="36" spans="2:12" x14ac:dyDescent="0.35">
      <c r="B36" s="55"/>
      <c r="C36" s="56"/>
      <c r="D36" s="56"/>
      <c r="E36" s="57"/>
      <c r="F36" s="58"/>
      <c r="G36" s="49"/>
      <c r="H36" s="49"/>
      <c r="I36" s="49"/>
      <c r="J36" s="50"/>
      <c r="K36" s="51"/>
      <c r="L36" s="52"/>
    </row>
    <row r="37" spans="2:12" x14ac:dyDescent="0.35">
      <c r="B37" s="55"/>
      <c r="C37" s="56"/>
      <c r="D37" s="56"/>
      <c r="E37" s="57"/>
      <c r="F37" s="58"/>
      <c r="G37" s="49"/>
      <c r="H37" s="49"/>
      <c r="I37" s="49"/>
      <c r="J37" s="50"/>
      <c r="K37" s="51"/>
      <c r="L37" s="52"/>
    </row>
    <row r="38" spans="2:12" x14ac:dyDescent="0.35">
      <c r="B38" s="55"/>
      <c r="C38" s="56"/>
      <c r="D38" s="56"/>
      <c r="E38" s="57"/>
      <c r="F38" s="58"/>
      <c r="G38" s="49"/>
      <c r="H38" s="49"/>
      <c r="I38" s="49"/>
      <c r="J38" s="50"/>
      <c r="K38" s="51"/>
      <c r="L38" s="52"/>
    </row>
    <row r="39" spans="2:12" x14ac:dyDescent="0.35">
      <c r="B39" s="55"/>
      <c r="C39" s="56"/>
      <c r="D39" s="56"/>
      <c r="E39" s="57"/>
      <c r="F39" s="58"/>
      <c r="G39" s="49"/>
      <c r="H39" s="49"/>
      <c r="I39" s="49"/>
      <c r="J39" s="50"/>
      <c r="K39" s="51"/>
      <c r="L39" s="52"/>
    </row>
    <row r="40" spans="2:12" ht="26.25" customHeight="1" x14ac:dyDescent="0.35">
      <c r="B40" s="59"/>
      <c r="C40" s="37"/>
      <c r="D40" s="37"/>
      <c r="E40" s="37"/>
      <c r="F40" s="37"/>
      <c r="G40" s="37"/>
      <c r="H40" s="33"/>
      <c r="I40" s="33"/>
      <c r="J40" s="34"/>
    </row>
    <row r="41" spans="2:12" ht="26.25" customHeight="1" x14ac:dyDescent="0.35">
      <c r="B41" s="59"/>
      <c r="C41" s="37"/>
      <c r="D41" s="37"/>
      <c r="E41" s="37"/>
      <c r="F41" s="37"/>
      <c r="G41" s="37"/>
      <c r="H41" s="33"/>
      <c r="I41" s="33"/>
      <c r="J41" s="34"/>
    </row>
    <row r="42" spans="2:12" ht="26.25" customHeight="1" x14ac:dyDescent="0.35">
      <c r="B42" s="59"/>
      <c r="C42" s="37"/>
      <c r="D42" s="37"/>
      <c r="E42" s="37"/>
      <c r="F42" s="37"/>
      <c r="G42" s="37"/>
      <c r="H42" s="33"/>
      <c r="I42" s="33"/>
      <c r="J42" s="34"/>
    </row>
    <row r="43" spans="2:12" ht="26.25" customHeight="1" x14ac:dyDescent="0.35">
      <c r="B43" s="59"/>
      <c r="C43" s="37"/>
      <c r="D43" s="37"/>
      <c r="E43" s="37"/>
      <c r="F43" s="37"/>
      <c r="G43" s="37"/>
      <c r="H43" s="33"/>
      <c r="I43" s="33"/>
      <c r="J43" s="34"/>
    </row>
    <row r="44" spans="2:12" ht="26.25" customHeight="1" x14ac:dyDescent="0.35">
      <c r="B44" s="59"/>
      <c r="C44" s="37"/>
      <c r="D44" s="37"/>
      <c r="E44" s="37"/>
      <c r="F44" s="37"/>
      <c r="G44" s="37"/>
      <c r="H44" s="33"/>
      <c r="I44" s="33"/>
      <c r="J44" s="34"/>
    </row>
    <row r="45" spans="2:12" ht="26.25" customHeight="1" x14ac:dyDescent="0.35">
      <c r="B45" s="59"/>
      <c r="C45" s="37"/>
      <c r="D45" s="37"/>
      <c r="E45" s="37"/>
      <c r="F45" s="37"/>
      <c r="G45" s="37"/>
      <c r="H45" s="33"/>
      <c r="I45" s="33"/>
      <c r="J45" s="34"/>
    </row>
    <row r="46" spans="2:12" ht="26.25" customHeight="1" x14ac:dyDescent="0.35">
      <c r="B46" s="59"/>
      <c r="C46" s="37"/>
      <c r="D46" s="37"/>
      <c r="E46" s="37"/>
      <c r="F46" s="37"/>
      <c r="G46" s="37"/>
      <c r="H46" s="33"/>
      <c r="I46" s="33"/>
      <c r="J46" s="34"/>
    </row>
    <row r="47" spans="2:12" ht="26.25" customHeight="1" x14ac:dyDescent="0.35">
      <c r="B47" s="59"/>
      <c r="C47" s="37"/>
      <c r="D47" s="37"/>
      <c r="E47" s="37"/>
      <c r="F47" s="37"/>
      <c r="G47" s="37"/>
      <c r="H47" s="33"/>
      <c r="I47" s="33"/>
      <c r="J47" s="34"/>
    </row>
    <row r="48" spans="2:12" ht="26.25" customHeight="1" x14ac:dyDescent="0.35">
      <c r="B48" s="59"/>
      <c r="C48" s="37"/>
      <c r="D48" s="37"/>
      <c r="E48" s="37"/>
      <c r="F48" s="37"/>
      <c r="G48" s="37"/>
      <c r="H48" s="33"/>
      <c r="I48" s="33"/>
      <c r="J48" s="34"/>
    </row>
    <row r="49" spans="2:10" ht="26.25" customHeight="1" x14ac:dyDescent="0.35">
      <c r="B49" s="59"/>
      <c r="C49" s="37"/>
      <c r="D49" s="37"/>
      <c r="E49" s="37"/>
      <c r="F49" s="37"/>
      <c r="G49" s="37"/>
      <c r="H49" s="33"/>
      <c r="I49" s="33"/>
      <c r="J49" s="34"/>
    </row>
    <row r="50" spans="2:10" ht="21" x14ac:dyDescent="0.35">
      <c r="B50" s="126" t="s">
        <v>35</v>
      </c>
      <c r="C50" s="127"/>
      <c r="D50" s="127"/>
      <c r="E50" s="127"/>
      <c r="F50" s="127"/>
      <c r="G50" s="127"/>
      <c r="H50" s="127"/>
      <c r="I50" s="127"/>
      <c r="J50" s="128"/>
    </row>
    <row r="51" spans="2:10" hidden="1" x14ac:dyDescent="0.35">
      <c r="B51" s="129"/>
      <c r="C51" s="130"/>
      <c r="D51" s="130"/>
      <c r="E51" s="130"/>
      <c r="F51" s="130"/>
      <c r="G51" s="130"/>
      <c r="H51" s="130"/>
      <c r="I51" s="130"/>
      <c r="J51" s="131"/>
    </row>
    <row r="52" spans="2:10" hidden="1" x14ac:dyDescent="0.35">
      <c r="B52" s="132"/>
      <c r="C52" s="133"/>
      <c r="D52" s="133"/>
      <c r="E52" s="133"/>
      <c r="F52" s="133"/>
      <c r="G52" s="133"/>
      <c r="H52" s="133"/>
      <c r="I52" s="133"/>
      <c r="J52" s="134"/>
    </row>
    <row r="53" spans="2:10" x14ac:dyDescent="0.35">
      <c r="B53" s="135"/>
      <c r="C53" s="136"/>
      <c r="D53" s="136"/>
      <c r="E53" s="136"/>
      <c r="F53" s="136"/>
      <c r="G53" s="136"/>
      <c r="H53" s="136"/>
      <c r="I53" s="136"/>
      <c r="J53" s="137"/>
    </row>
    <row r="54" spans="2:10" ht="34.5" x14ac:dyDescent="0.35">
      <c r="B54" s="60" t="s">
        <v>36</v>
      </c>
      <c r="C54" s="61"/>
      <c r="D54" s="61"/>
      <c r="E54" s="61"/>
      <c r="F54" s="61"/>
      <c r="G54" s="61"/>
      <c r="H54" s="61"/>
      <c r="I54" s="61"/>
      <c r="J54" s="62"/>
    </row>
    <row r="55" spans="2:10" x14ac:dyDescent="0.35">
      <c r="B55" s="63" t="s">
        <v>37</v>
      </c>
      <c r="C55" s="118" t="s">
        <v>38</v>
      </c>
      <c r="D55" s="118"/>
      <c r="E55" s="118"/>
      <c r="F55" s="118"/>
      <c r="G55" s="118"/>
      <c r="H55" s="118"/>
      <c r="I55" s="118"/>
      <c r="J55" s="119"/>
    </row>
    <row r="56" spans="2:10" ht="39" customHeight="1" x14ac:dyDescent="0.35">
      <c r="B56" s="64"/>
      <c r="C56" s="118" t="s">
        <v>39</v>
      </c>
      <c r="D56" s="118"/>
      <c r="E56" s="118"/>
      <c r="F56" s="118"/>
      <c r="G56" s="118"/>
      <c r="H56" s="118"/>
      <c r="I56" s="118"/>
      <c r="J56" s="119"/>
    </row>
    <row r="57" spans="2:10" ht="38.25" customHeight="1" x14ac:dyDescent="0.35">
      <c r="B57" s="65"/>
      <c r="C57" s="118" t="s">
        <v>40</v>
      </c>
      <c r="D57" s="118"/>
      <c r="E57" s="118"/>
      <c r="F57" s="118"/>
      <c r="G57" s="118"/>
      <c r="H57" s="118"/>
      <c r="I57" s="118"/>
      <c r="J57" s="119"/>
    </row>
    <row r="58" spans="2:10" ht="37.5" customHeight="1" x14ac:dyDescent="0.35">
      <c r="B58" s="66"/>
      <c r="C58" s="118" t="s">
        <v>41</v>
      </c>
      <c r="D58" s="118"/>
      <c r="E58" s="118"/>
      <c r="F58" s="118"/>
      <c r="G58" s="118"/>
      <c r="H58" s="118"/>
      <c r="I58" s="118"/>
      <c r="J58" s="119"/>
    </row>
    <row r="59" spans="2:10" ht="39.75" customHeight="1" x14ac:dyDescent="0.35">
      <c r="B59" s="67" t="s">
        <v>42</v>
      </c>
      <c r="C59" s="120" t="s">
        <v>43</v>
      </c>
      <c r="D59" s="120"/>
      <c r="E59" s="120"/>
      <c r="F59" s="120"/>
      <c r="G59" s="120"/>
      <c r="H59" s="120"/>
      <c r="I59" s="120"/>
      <c r="J59" s="121"/>
    </row>
    <row r="60" spans="2:10" x14ac:dyDescent="0.35">
      <c r="B60" s="68"/>
      <c r="C60" s="68"/>
      <c r="D60" s="68"/>
      <c r="E60" s="68"/>
      <c r="F60" s="68"/>
      <c r="G60" s="68"/>
      <c r="H60" s="68"/>
      <c r="I60" s="68"/>
      <c r="J60" s="68"/>
    </row>
    <row r="61" spans="2:10" x14ac:dyDescent="0.35">
      <c r="B61" s="68"/>
      <c r="C61" s="68"/>
      <c r="D61" s="68"/>
      <c r="E61" s="68"/>
      <c r="F61" s="68"/>
      <c r="G61" s="68"/>
      <c r="H61" s="68"/>
      <c r="I61" s="68"/>
      <c r="J61" s="68"/>
    </row>
  </sheetData>
  <mergeCells count="21">
    <mergeCell ref="B2:J2"/>
    <mergeCell ref="B3:J3"/>
    <mergeCell ref="B4:J4"/>
    <mergeCell ref="B5:J5"/>
    <mergeCell ref="C7:D7"/>
    <mergeCell ref="F7:H7"/>
    <mergeCell ref="B8:D8"/>
    <mergeCell ref="F8:G8"/>
    <mergeCell ref="B9:D10"/>
    <mergeCell ref="F9:G10"/>
    <mergeCell ref="H9:H10"/>
    <mergeCell ref="C57:J57"/>
    <mergeCell ref="C58:J58"/>
    <mergeCell ref="C59:J59"/>
    <mergeCell ref="J9:J10"/>
    <mergeCell ref="B16:C16"/>
    <mergeCell ref="B50:J50"/>
    <mergeCell ref="B51:J53"/>
    <mergeCell ref="C55:J55"/>
    <mergeCell ref="C56:J56"/>
    <mergeCell ref="I9:I10"/>
  </mergeCells>
  <conditionalFormatting sqref="B16:C19">
    <cfRule type="expression" dxfId="12" priority="12" stopIfTrue="1">
      <formula>D16="menor que la meta"</formula>
    </cfRule>
    <cfRule type="expression" dxfId="11" priority="13" stopIfTrue="1">
      <formula>D16="mayor que la meta"</formula>
    </cfRule>
  </conditionalFormatting>
  <conditionalFormatting sqref="E22:E39">
    <cfRule type="expression" dxfId="10" priority="9" stopIfTrue="1">
      <formula>$F22=$L$3</formula>
    </cfRule>
    <cfRule type="expression" dxfId="9" priority="10" stopIfTrue="1">
      <formula>$F22=$L$4</formula>
    </cfRule>
    <cfRule type="expression" dxfId="8" priority="11" stopIfTrue="1">
      <formula>$F22=$L$5</formula>
    </cfRule>
  </conditionalFormatting>
  <conditionalFormatting sqref="D16:D19">
    <cfRule type="cellIs" dxfId="7" priority="7" stopIfTrue="1" operator="equal">
      <formula>"menor que la meta"</formula>
    </cfRule>
    <cfRule type="cellIs" dxfId="6" priority="8" stopIfTrue="1" operator="equal">
      <formula>"mayor que la meta"</formula>
    </cfRule>
  </conditionalFormatting>
  <conditionalFormatting sqref="C22:D29 C31:D39">
    <cfRule type="expression" dxfId="5" priority="4" stopIfTrue="1">
      <formula>OR($F22=$L$3,$F22=$L$2)</formula>
    </cfRule>
    <cfRule type="expression" dxfId="4" priority="5" stopIfTrue="1">
      <formula>$F22=$L$4</formula>
    </cfRule>
    <cfRule type="expression" dxfId="3" priority="6" stopIfTrue="1">
      <formula>$F22=$L$5</formula>
    </cfRule>
  </conditionalFormatting>
  <conditionalFormatting sqref="C30:D30">
    <cfRule type="expression" dxfId="2" priority="1" stopIfTrue="1">
      <formula>OR($F30=$L$3,$F30=$L$2)</formula>
    </cfRule>
    <cfRule type="expression" dxfId="1" priority="2" stopIfTrue="1">
      <formula>$F30=$L$4</formula>
    </cfRule>
    <cfRule type="expression" dxfId="0" priority="3" stopIfTrue="1">
      <formula>$F30=$L$5</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6:D19">
      <formula1>"mayor que la meta, menor que la meta"</formula1>
    </dataValidation>
    <dataValidation showInputMessage="1" showErrorMessage="1" sqref="E16:E19"/>
    <dataValidation errorStyle="information" showInputMessage="1" errorTitle="Opciones permitidas" error="Mensual_x000a_Bimensual_x000a_Trimestral_x000a_Semestral_x000a_Anual" promptTitle="Opciones sugeridas" prompt="Mensual, Bimensual, Trimestral, Semestral o Anual" sqref="J9:J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I-MPF-03&amp;C&amp;"Futura Std Book,Normal"&amp;8Versión 00
COPIA CONTROLADA&amp;R&amp;"Futura Std Book,Normal"&amp;8Página &amp;P de &amp;N</oddFooter>
  </headerFooter>
  <ignoredErrors>
    <ignoredError sqref="F22:F32" emptyCellReference="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43"/>
  <sheetViews>
    <sheetView showGridLines="0" topLeftCell="A136" zoomScale="90" zoomScaleNormal="90" workbookViewId="0">
      <selection activeCell="D157" sqref="D157"/>
    </sheetView>
  </sheetViews>
  <sheetFormatPr baseColWidth="10" defaultRowHeight="15" x14ac:dyDescent="0.2"/>
  <cols>
    <col min="1" max="1" width="2.28515625" style="80" customWidth="1"/>
    <col min="2" max="2" width="17.28515625" style="77" bestFit="1" customWidth="1"/>
    <col min="3" max="3" width="28.42578125" style="78" customWidth="1"/>
    <col min="4" max="6" width="23.28515625" style="77" customWidth="1"/>
    <col min="7" max="7" width="32.5703125" style="78" customWidth="1"/>
    <col min="8" max="16384" width="11.42578125" style="80"/>
  </cols>
  <sheetData>
    <row r="1" spans="2:7" x14ac:dyDescent="0.2">
      <c r="E1" s="79"/>
    </row>
    <row r="2" spans="2:7" x14ac:dyDescent="0.2">
      <c r="E2" s="81"/>
    </row>
    <row r="3" spans="2:7" ht="15" customHeight="1" x14ac:dyDescent="0.2">
      <c r="B3" s="82"/>
      <c r="C3" s="157" t="s">
        <v>80</v>
      </c>
      <c r="D3" s="157"/>
      <c r="E3" s="157"/>
      <c r="F3" s="79" t="s">
        <v>61</v>
      </c>
      <c r="G3" s="83" t="s">
        <v>84</v>
      </c>
    </row>
    <row r="4" spans="2:7" ht="15" customHeight="1" x14ac:dyDescent="0.2">
      <c r="B4" s="84"/>
      <c r="C4" s="158"/>
      <c r="D4" s="158"/>
      <c r="E4" s="158"/>
      <c r="F4" s="81" t="s">
        <v>62</v>
      </c>
      <c r="G4" s="85" t="s">
        <v>63</v>
      </c>
    </row>
    <row r="5" spans="2:7" ht="15" customHeight="1" x14ac:dyDescent="0.2">
      <c r="B5" s="84"/>
      <c r="C5" s="158"/>
      <c r="D5" s="158"/>
      <c r="E5" s="158"/>
      <c r="F5" s="86" t="s">
        <v>64</v>
      </c>
      <c r="G5" s="87">
        <v>43376</v>
      </c>
    </row>
    <row r="6" spans="2:7" ht="20.25" x14ac:dyDescent="0.2">
      <c r="B6" s="84"/>
      <c r="C6" s="88"/>
      <c r="D6" s="88"/>
      <c r="E6" s="88"/>
      <c r="F6" s="88"/>
      <c r="G6" s="89"/>
    </row>
    <row r="7" spans="2:7" ht="15" customHeight="1" x14ac:dyDescent="0.2">
      <c r="B7" s="154"/>
      <c r="C7" s="155"/>
      <c r="D7" s="90"/>
      <c r="E7" s="90"/>
      <c r="F7" s="90"/>
      <c r="G7" s="91"/>
    </row>
    <row r="8" spans="2:7" ht="48" customHeight="1" x14ac:dyDescent="0.2">
      <c r="B8" s="156" t="s">
        <v>83</v>
      </c>
      <c r="C8" s="156"/>
      <c r="D8" s="93">
        <v>911006</v>
      </c>
      <c r="E8" s="93" t="s">
        <v>67</v>
      </c>
      <c r="F8" s="159" t="s">
        <v>310</v>
      </c>
      <c r="G8" s="160"/>
    </row>
    <row r="9" spans="2:7" ht="13.5" x14ac:dyDescent="0.2">
      <c r="B9" s="94" t="s">
        <v>73</v>
      </c>
      <c r="C9" s="94" t="s">
        <v>74</v>
      </c>
      <c r="D9" s="94" t="s">
        <v>308</v>
      </c>
      <c r="E9" s="94" t="s">
        <v>309</v>
      </c>
      <c r="F9" s="94" t="s">
        <v>78</v>
      </c>
      <c r="G9" s="94" t="s">
        <v>68</v>
      </c>
    </row>
    <row r="10" spans="2:7" ht="45" x14ac:dyDescent="0.2">
      <c r="B10" s="93" t="s">
        <v>89</v>
      </c>
      <c r="C10" s="93" t="s">
        <v>218</v>
      </c>
      <c r="D10" s="93">
        <v>8295</v>
      </c>
      <c r="E10" s="93">
        <v>7508</v>
      </c>
      <c r="F10" s="98">
        <f>(E10-D10)/E10</f>
        <v>-0.10482152370804475</v>
      </c>
      <c r="G10" s="96"/>
    </row>
    <row r="11" spans="2:7" ht="45" x14ac:dyDescent="0.2">
      <c r="B11" s="93" t="s">
        <v>90</v>
      </c>
      <c r="C11" s="97" t="s">
        <v>219</v>
      </c>
      <c r="D11" s="93">
        <v>2589</v>
      </c>
      <c r="E11" s="93">
        <v>1749</v>
      </c>
      <c r="F11" s="98">
        <f t="shared" ref="F11:F74" si="0">(E11-D11)/E11</f>
        <v>-0.48027444253859347</v>
      </c>
      <c r="G11" s="97"/>
    </row>
    <row r="12" spans="2:7" ht="30" x14ac:dyDescent="0.2">
      <c r="B12" s="93" t="s">
        <v>91</v>
      </c>
      <c r="C12" s="97" t="s">
        <v>220</v>
      </c>
      <c r="D12" s="93">
        <v>6103</v>
      </c>
      <c r="E12" s="93">
        <v>1253</v>
      </c>
      <c r="F12" s="98">
        <f t="shared" si="0"/>
        <v>-3.8707102952913011</v>
      </c>
      <c r="G12" s="97"/>
    </row>
    <row r="13" spans="2:7" ht="45" x14ac:dyDescent="0.2">
      <c r="B13" s="93" t="s">
        <v>92</v>
      </c>
      <c r="C13" s="97" t="s">
        <v>221</v>
      </c>
      <c r="D13" s="93">
        <v>2449</v>
      </c>
      <c r="E13" s="93">
        <v>2276</v>
      </c>
      <c r="F13" s="98">
        <f t="shared" si="0"/>
        <v>-7.6010544815465736E-2</v>
      </c>
      <c r="G13" s="97"/>
    </row>
    <row r="14" spans="2:7" ht="75" x14ac:dyDescent="0.2">
      <c r="B14" s="93" t="s">
        <v>93</v>
      </c>
      <c r="C14" s="97" t="s">
        <v>222</v>
      </c>
      <c r="D14" s="93">
        <v>3653</v>
      </c>
      <c r="E14" s="93">
        <v>617</v>
      </c>
      <c r="F14" s="98">
        <f t="shared" si="0"/>
        <v>-4.9205834683954617</v>
      </c>
      <c r="G14" s="97"/>
    </row>
    <row r="15" spans="2:7" ht="45" x14ac:dyDescent="0.2">
      <c r="B15" s="93" t="s">
        <v>94</v>
      </c>
      <c r="C15" s="97" t="s">
        <v>222</v>
      </c>
      <c r="D15" s="93">
        <v>3173</v>
      </c>
      <c r="E15" s="93">
        <v>2334</v>
      </c>
      <c r="F15" s="98">
        <f t="shared" si="0"/>
        <v>-0.35946872322193657</v>
      </c>
      <c r="G15" s="97"/>
    </row>
    <row r="16" spans="2:7" ht="45" x14ac:dyDescent="0.2">
      <c r="B16" s="93" t="s">
        <v>95</v>
      </c>
      <c r="C16" s="97" t="s">
        <v>222</v>
      </c>
      <c r="D16" s="93">
        <v>8982</v>
      </c>
      <c r="E16" s="93">
        <v>5461</v>
      </c>
      <c r="F16" s="98">
        <f t="shared" si="0"/>
        <v>-0.64475370811206734</v>
      </c>
      <c r="G16" s="97"/>
    </row>
    <row r="17" spans="2:7" ht="45" x14ac:dyDescent="0.2">
      <c r="B17" s="93" t="s">
        <v>96</v>
      </c>
      <c r="C17" s="97" t="s">
        <v>223</v>
      </c>
      <c r="D17" s="93">
        <v>622</v>
      </c>
      <c r="E17" s="93">
        <v>226</v>
      </c>
      <c r="F17" s="98">
        <f t="shared" si="0"/>
        <v>-1.752212389380531</v>
      </c>
      <c r="G17" s="97"/>
    </row>
    <row r="18" spans="2:7" ht="45" x14ac:dyDescent="0.2">
      <c r="B18" s="93" t="s">
        <v>97</v>
      </c>
      <c r="C18" s="97" t="s">
        <v>224</v>
      </c>
      <c r="D18" s="93">
        <v>0</v>
      </c>
      <c r="E18" s="93">
        <v>0</v>
      </c>
      <c r="F18" s="98" t="e">
        <f t="shared" si="0"/>
        <v>#DIV/0!</v>
      </c>
      <c r="G18" s="97" t="s">
        <v>314</v>
      </c>
    </row>
    <row r="19" spans="2:7" s="102" customFormat="1" ht="60" x14ac:dyDescent="0.2">
      <c r="B19" s="93" t="s">
        <v>98</v>
      </c>
      <c r="C19" s="93" t="s">
        <v>225</v>
      </c>
      <c r="D19" s="93">
        <v>363</v>
      </c>
      <c r="E19" s="93">
        <v>0</v>
      </c>
      <c r="F19" s="98" t="e">
        <f t="shared" si="0"/>
        <v>#DIV/0!</v>
      </c>
      <c r="G19" s="97" t="s">
        <v>330</v>
      </c>
    </row>
    <row r="20" spans="2:7" ht="45" x14ac:dyDescent="0.2">
      <c r="B20" s="93" t="s">
        <v>99</v>
      </c>
      <c r="C20" s="93" t="s">
        <v>225</v>
      </c>
      <c r="D20" s="93">
        <v>0</v>
      </c>
      <c r="E20" s="93">
        <v>0</v>
      </c>
      <c r="F20" s="98" t="e">
        <f t="shared" si="0"/>
        <v>#DIV/0!</v>
      </c>
      <c r="G20" s="97" t="s">
        <v>331</v>
      </c>
    </row>
    <row r="21" spans="2:7" ht="45" x14ac:dyDescent="0.2">
      <c r="B21" s="93" t="s">
        <v>100</v>
      </c>
      <c r="C21" s="93" t="s">
        <v>226</v>
      </c>
      <c r="D21" s="93">
        <v>0</v>
      </c>
      <c r="E21" s="93">
        <v>0</v>
      </c>
      <c r="F21" s="98" t="e">
        <f t="shared" si="0"/>
        <v>#DIV/0!</v>
      </c>
      <c r="G21" s="97" t="s">
        <v>332</v>
      </c>
    </row>
    <row r="22" spans="2:7" ht="45" x14ac:dyDescent="0.2">
      <c r="B22" s="93" t="s">
        <v>101</v>
      </c>
      <c r="C22" s="93" t="s">
        <v>226</v>
      </c>
      <c r="D22" s="93">
        <v>10865</v>
      </c>
      <c r="E22" s="93">
        <v>2661</v>
      </c>
      <c r="F22" s="98">
        <f t="shared" si="0"/>
        <v>-3.0830514844043591</v>
      </c>
      <c r="G22" s="97"/>
    </row>
    <row r="23" spans="2:7" s="102" customFormat="1" ht="45" x14ac:dyDescent="0.2">
      <c r="B23" s="93" t="s">
        <v>102</v>
      </c>
      <c r="C23" s="93" t="s">
        <v>226</v>
      </c>
      <c r="D23" s="93">
        <v>1</v>
      </c>
      <c r="E23" s="93">
        <v>0</v>
      </c>
      <c r="F23" s="98" t="e">
        <f t="shared" si="0"/>
        <v>#DIV/0!</v>
      </c>
      <c r="G23" s="97" t="s">
        <v>333</v>
      </c>
    </row>
    <row r="24" spans="2:7" ht="45" x14ac:dyDescent="0.2">
      <c r="B24" s="93" t="s">
        <v>103</v>
      </c>
      <c r="C24" s="93" t="s">
        <v>227</v>
      </c>
      <c r="D24" s="93">
        <v>0</v>
      </c>
      <c r="E24" s="93">
        <v>0</v>
      </c>
      <c r="F24" s="98" t="e">
        <f t="shared" si="0"/>
        <v>#DIV/0!</v>
      </c>
      <c r="G24" s="97" t="s">
        <v>334</v>
      </c>
    </row>
    <row r="25" spans="2:7" ht="30" x14ac:dyDescent="0.2">
      <c r="B25" s="93" t="s">
        <v>104</v>
      </c>
      <c r="C25" s="93" t="s">
        <v>228</v>
      </c>
      <c r="D25" s="93">
        <v>18522</v>
      </c>
      <c r="E25" s="93">
        <v>11323</v>
      </c>
      <c r="F25" s="98">
        <f t="shared" si="0"/>
        <v>-0.63578556919544293</v>
      </c>
      <c r="G25" s="97"/>
    </row>
    <row r="26" spans="2:7" ht="60" x14ac:dyDescent="0.2">
      <c r="B26" s="93" t="s">
        <v>105</v>
      </c>
      <c r="C26" s="93" t="s">
        <v>229</v>
      </c>
      <c r="D26" s="93">
        <v>0</v>
      </c>
      <c r="E26" s="93">
        <v>344</v>
      </c>
      <c r="F26" s="98">
        <f t="shared" si="0"/>
        <v>1</v>
      </c>
      <c r="G26" s="97"/>
    </row>
    <row r="27" spans="2:7" ht="30" x14ac:dyDescent="0.2">
      <c r="B27" s="93" t="s">
        <v>106</v>
      </c>
      <c r="C27" s="93" t="s">
        <v>229</v>
      </c>
      <c r="D27" s="93">
        <v>2905</v>
      </c>
      <c r="E27" s="93">
        <v>2724</v>
      </c>
      <c r="F27" s="98">
        <f t="shared" si="0"/>
        <v>-6.6446402349486053E-2</v>
      </c>
      <c r="G27" s="97"/>
    </row>
    <row r="28" spans="2:7" s="102" customFormat="1" ht="60" x14ac:dyDescent="0.2">
      <c r="B28" s="93" t="s">
        <v>107</v>
      </c>
      <c r="C28" s="93" t="s">
        <v>229</v>
      </c>
      <c r="D28" s="93">
        <v>4</v>
      </c>
      <c r="E28" s="93">
        <v>0</v>
      </c>
      <c r="F28" s="98" t="e">
        <f t="shared" si="0"/>
        <v>#DIV/0!</v>
      </c>
      <c r="G28" s="97" t="s">
        <v>315</v>
      </c>
    </row>
    <row r="29" spans="2:7" s="102" customFormat="1" ht="60" x14ac:dyDescent="0.2">
      <c r="B29" s="93" t="s">
        <v>108</v>
      </c>
      <c r="C29" s="93" t="s">
        <v>229</v>
      </c>
      <c r="D29" s="93">
        <v>2</v>
      </c>
      <c r="E29" s="93">
        <v>0</v>
      </c>
      <c r="F29" s="98" t="e">
        <f t="shared" si="0"/>
        <v>#DIV/0!</v>
      </c>
      <c r="G29" s="97" t="s">
        <v>316</v>
      </c>
    </row>
    <row r="30" spans="2:7" s="102" customFormat="1" ht="30" x14ac:dyDescent="0.2">
      <c r="B30" s="93" t="s">
        <v>109</v>
      </c>
      <c r="C30" s="93" t="s">
        <v>229</v>
      </c>
      <c r="D30" s="93">
        <v>156</v>
      </c>
      <c r="E30" s="93">
        <v>0</v>
      </c>
      <c r="F30" s="98" t="e">
        <f t="shared" si="0"/>
        <v>#DIV/0!</v>
      </c>
      <c r="G30" s="97" t="s">
        <v>317</v>
      </c>
    </row>
    <row r="31" spans="2:7" ht="30" x14ac:dyDescent="0.2">
      <c r="B31" s="93" t="s">
        <v>110</v>
      </c>
      <c r="C31" s="93" t="s">
        <v>229</v>
      </c>
      <c r="D31" s="93">
        <v>0</v>
      </c>
      <c r="E31" s="93">
        <v>1925</v>
      </c>
      <c r="F31" s="98">
        <f t="shared" si="0"/>
        <v>1</v>
      </c>
      <c r="G31" s="97"/>
    </row>
    <row r="32" spans="2:7" ht="45" x14ac:dyDescent="0.2">
      <c r="B32" s="93" t="s">
        <v>111</v>
      </c>
      <c r="C32" s="93" t="s">
        <v>229</v>
      </c>
      <c r="D32" s="93">
        <v>73</v>
      </c>
      <c r="E32" s="93">
        <v>2089</v>
      </c>
      <c r="F32" s="98">
        <f t="shared" si="0"/>
        <v>0.96505505026328386</v>
      </c>
      <c r="G32" s="97"/>
    </row>
    <row r="33" spans="2:7" ht="45" x14ac:dyDescent="0.2">
      <c r="B33" s="93" t="s">
        <v>112</v>
      </c>
      <c r="C33" s="93" t="s">
        <v>230</v>
      </c>
      <c r="D33" s="93">
        <v>2622</v>
      </c>
      <c r="E33" s="93">
        <v>6720</v>
      </c>
      <c r="F33" s="98">
        <f t="shared" si="0"/>
        <v>0.60982142857142863</v>
      </c>
      <c r="G33" s="97"/>
    </row>
    <row r="34" spans="2:7" ht="30" x14ac:dyDescent="0.2">
      <c r="B34" s="93" t="s">
        <v>113</v>
      </c>
      <c r="C34" s="93" t="s">
        <v>230</v>
      </c>
      <c r="D34" s="93">
        <v>1212</v>
      </c>
      <c r="E34" s="93">
        <v>388</v>
      </c>
      <c r="F34" s="98">
        <f t="shared" si="0"/>
        <v>-2.1237113402061856</v>
      </c>
      <c r="G34" s="97"/>
    </row>
    <row r="35" spans="2:7" ht="30" x14ac:dyDescent="0.2">
      <c r="B35" s="93" t="s">
        <v>114</v>
      </c>
      <c r="C35" s="93" t="s">
        <v>230</v>
      </c>
      <c r="D35" s="93">
        <v>13134</v>
      </c>
      <c r="E35" s="93">
        <v>4628</v>
      </c>
      <c r="F35" s="98">
        <f t="shared" si="0"/>
        <v>-1.8379429559204841</v>
      </c>
      <c r="G35" s="97"/>
    </row>
    <row r="36" spans="2:7" ht="45" x14ac:dyDescent="0.2">
      <c r="B36" s="93" t="s">
        <v>115</v>
      </c>
      <c r="C36" s="93" t="s">
        <v>230</v>
      </c>
      <c r="D36" s="93">
        <v>2864</v>
      </c>
      <c r="E36" s="93">
        <v>893</v>
      </c>
      <c r="F36" s="98">
        <f t="shared" si="0"/>
        <v>-2.2071668533034714</v>
      </c>
      <c r="G36" s="97"/>
    </row>
    <row r="37" spans="2:7" ht="45" x14ac:dyDescent="0.2">
      <c r="B37" s="93" t="s">
        <v>116</v>
      </c>
      <c r="C37" s="93" t="s">
        <v>230</v>
      </c>
      <c r="D37" s="93">
        <v>0</v>
      </c>
      <c r="E37" s="93">
        <v>0</v>
      </c>
      <c r="F37" s="98" t="e">
        <f t="shared" si="0"/>
        <v>#DIV/0!</v>
      </c>
      <c r="G37" s="97" t="s">
        <v>319</v>
      </c>
    </row>
    <row r="38" spans="2:7" ht="45" x14ac:dyDescent="0.2">
      <c r="B38" s="93" t="s">
        <v>117</v>
      </c>
      <c r="C38" s="93" t="s">
        <v>230</v>
      </c>
      <c r="D38" s="93">
        <v>1675</v>
      </c>
      <c r="E38" s="93">
        <v>1185</v>
      </c>
      <c r="F38" s="98">
        <f t="shared" si="0"/>
        <v>-0.41350210970464135</v>
      </c>
      <c r="G38" s="97"/>
    </row>
    <row r="39" spans="2:7" ht="30" x14ac:dyDescent="0.2">
      <c r="B39" s="93" t="s">
        <v>118</v>
      </c>
      <c r="C39" s="93" t="s">
        <v>231</v>
      </c>
      <c r="D39" s="93">
        <v>870</v>
      </c>
      <c r="E39" s="93">
        <v>911</v>
      </c>
      <c r="F39" s="98">
        <f t="shared" si="0"/>
        <v>4.5005488474204172E-2</v>
      </c>
      <c r="G39" s="97"/>
    </row>
    <row r="40" spans="2:7" ht="45" x14ac:dyDescent="0.2">
      <c r="B40" s="93" t="s">
        <v>119</v>
      </c>
      <c r="C40" s="93" t="s">
        <v>232</v>
      </c>
      <c r="D40" s="93">
        <v>368</v>
      </c>
      <c r="E40" s="93">
        <v>551</v>
      </c>
      <c r="F40" s="98">
        <f t="shared" si="0"/>
        <v>0.33212341197822143</v>
      </c>
      <c r="G40" s="97"/>
    </row>
    <row r="41" spans="2:7" ht="60" x14ac:dyDescent="0.2">
      <c r="B41" s="93" t="s">
        <v>120</v>
      </c>
      <c r="C41" s="93" t="s">
        <v>233</v>
      </c>
      <c r="D41" s="93">
        <v>1139</v>
      </c>
      <c r="E41" s="93">
        <v>1090</v>
      </c>
      <c r="F41" s="98">
        <f t="shared" si="0"/>
        <v>-4.4954128440366975E-2</v>
      </c>
      <c r="G41" s="97"/>
    </row>
    <row r="42" spans="2:7" ht="45" x14ac:dyDescent="0.2">
      <c r="B42" s="93" t="s">
        <v>121</v>
      </c>
      <c r="C42" s="93" t="s">
        <v>234</v>
      </c>
      <c r="D42" s="93">
        <v>450</v>
      </c>
      <c r="E42" s="93">
        <v>485</v>
      </c>
      <c r="F42" s="98">
        <f t="shared" si="0"/>
        <v>7.2164948453608241E-2</v>
      </c>
      <c r="G42" s="97"/>
    </row>
    <row r="43" spans="2:7" ht="75" x14ac:dyDescent="0.2">
      <c r="B43" s="93" t="s">
        <v>122</v>
      </c>
      <c r="C43" s="93" t="s">
        <v>235</v>
      </c>
      <c r="D43" s="93">
        <v>866</v>
      </c>
      <c r="E43" s="93">
        <v>1468</v>
      </c>
      <c r="F43" s="98">
        <f t="shared" si="0"/>
        <v>0.41008174386920981</v>
      </c>
      <c r="G43" s="97"/>
    </row>
    <row r="44" spans="2:7" ht="60" x14ac:dyDescent="0.2">
      <c r="B44" s="93" t="s">
        <v>123</v>
      </c>
      <c r="C44" s="93" t="s">
        <v>235</v>
      </c>
      <c r="D44" s="93">
        <v>869</v>
      </c>
      <c r="E44" s="93">
        <v>1328</v>
      </c>
      <c r="F44" s="98">
        <f t="shared" si="0"/>
        <v>0.34563253012048195</v>
      </c>
      <c r="G44" s="97"/>
    </row>
    <row r="45" spans="2:7" s="102" customFormat="1" ht="45" x14ac:dyDescent="0.2">
      <c r="B45" s="93" t="s">
        <v>124</v>
      </c>
      <c r="C45" s="93" t="s">
        <v>236</v>
      </c>
      <c r="D45" s="93">
        <v>580</v>
      </c>
      <c r="E45" s="93">
        <v>0</v>
      </c>
      <c r="F45" s="98" t="e">
        <f t="shared" si="0"/>
        <v>#DIV/0!</v>
      </c>
      <c r="G45" s="97" t="s">
        <v>318</v>
      </c>
    </row>
    <row r="46" spans="2:7" ht="75" x14ac:dyDescent="0.2">
      <c r="B46" s="93" t="s">
        <v>125</v>
      </c>
      <c r="C46" s="93" t="s">
        <v>237</v>
      </c>
      <c r="D46" s="93">
        <v>15455</v>
      </c>
      <c r="E46" s="93">
        <v>24910</v>
      </c>
      <c r="F46" s="98">
        <f t="shared" si="0"/>
        <v>0.37956643918105176</v>
      </c>
      <c r="G46" s="97"/>
    </row>
    <row r="47" spans="2:7" ht="45" x14ac:dyDescent="0.2">
      <c r="B47" s="93" t="s">
        <v>126</v>
      </c>
      <c r="C47" s="93" t="s">
        <v>238</v>
      </c>
      <c r="D47" s="93">
        <v>1935</v>
      </c>
      <c r="E47" s="93">
        <v>1967</v>
      </c>
      <c r="F47" s="98">
        <f t="shared" si="0"/>
        <v>1.626842907981698E-2</v>
      </c>
      <c r="G47" s="97"/>
    </row>
    <row r="48" spans="2:7" ht="45" x14ac:dyDescent="0.2">
      <c r="B48" s="93" t="s">
        <v>127</v>
      </c>
      <c r="C48" s="93" t="s">
        <v>239</v>
      </c>
      <c r="D48" s="93">
        <v>974</v>
      </c>
      <c r="E48" s="93">
        <v>628</v>
      </c>
      <c r="F48" s="98">
        <f t="shared" si="0"/>
        <v>-0.55095541401273884</v>
      </c>
      <c r="G48" s="97"/>
    </row>
    <row r="49" spans="2:7" ht="45" x14ac:dyDescent="0.2">
      <c r="B49" s="93" t="s">
        <v>128</v>
      </c>
      <c r="C49" s="93" t="s">
        <v>240</v>
      </c>
      <c r="D49" s="93">
        <v>944</v>
      </c>
      <c r="E49" s="93">
        <v>682</v>
      </c>
      <c r="F49" s="98">
        <f t="shared" si="0"/>
        <v>-0.38416422287390029</v>
      </c>
      <c r="G49" s="97"/>
    </row>
    <row r="50" spans="2:7" ht="45" x14ac:dyDescent="0.2">
      <c r="B50" s="93" t="s">
        <v>129</v>
      </c>
      <c r="C50" s="93" t="s">
        <v>241</v>
      </c>
      <c r="D50" s="93">
        <v>3328</v>
      </c>
      <c r="E50" s="93">
        <v>3312</v>
      </c>
      <c r="F50" s="98">
        <f t="shared" si="0"/>
        <v>-4.830917874396135E-3</v>
      </c>
      <c r="G50" s="97"/>
    </row>
    <row r="51" spans="2:7" ht="45" x14ac:dyDescent="0.2">
      <c r="B51" s="93" t="s">
        <v>130</v>
      </c>
      <c r="C51" s="93" t="s">
        <v>242</v>
      </c>
      <c r="D51" s="93">
        <v>4046</v>
      </c>
      <c r="E51" s="93">
        <v>12512</v>
      </c>
      <c r="F51" s="98">
        <f t="shared" si="0"/>
        <v>0.67663043478260865</v>
      </c>
      <c r="G51" s="97"/>
    </row>
    <row r="52" spans="2:7" ht="60" x14ac:dyDescent="0.2">
      <c r="B52" s="93" t="s">
        <v>131</v>
      </c>
      <c r="C52" s="93" t="s">
        <v>243</v>
      </c>
      <c r="D52" s="93">
        <v>6108</v>
      </c>
      <c r="E52" s="93">
        <v>7145</v>
      </c>
      <c r="F52" s="98">
        <f t="shared" si="0"/>
        <v>0.14513645906228131</v>
      </c>
      <c r="G52" s="97"/>
    </row>
    <row r="53" spans="2:7" ht="45" x14ac:dyDescent="0.2">
      <c r="B53" s="93" t="s">
        <v>132</v>
      </c>
      <c r="C53" s="93" t="s">
        <v>244</v>
      </c>
      <c r="D53" s="93">
        <v>0</v>
      </c>
      <c r="E53" s="93">
        <v>0</v>
      </c>
      <c r="F53" s="98" t="e">
        <f t="shared" si="0"/>
        <v>#DIV/0!</v>
      </c>
      <c r="G53" s="97" t="s">
        <v>313</v>
      </c>
    </row>
    <row r="54" spans="2:7" ht="45" x14ac:dyDescent="0.2">
      <c r="B54" s="93" t="s">
        <v>133</v>
      </c>
      <c r="C54" s="93" t="s">
        <v>244</v>
      </c>
      <c r="D54" s="93">
        <v>812</v>
      </c>
      <c r="E54" s="93">
        <v>975</v>
      </c>
      <c r="F54" s="98">
        <f t="shared" si="0"/>
        <v>0.16717948717948719</v>
      </c>
      <c r="G54" s="97"/>
    </row>
    <row r="55" spans="2:7" ht="54" x14ac:dyDescent="0.2">
      <c r="B55" s="93" t="s">
        <v>134</v>
      </c>
      <c r="C55" s="93" t="s">
        <v>245</v>
      </c>
      <c r="D55" s="93">
        <v>0</v>
      </c>
      <c r="E55" s="93">
        <v>0</v>
      </c>
      <c r="F55" s="98" t="e">
        <f t="shared" si="0"/>
        <v>#DIV/0!</v>
      </c>
      <c r="G55" s="97" t="s">
        <v>320</v>
      </c>
    </row>
    <row r="56" spans="2:7" ht="45" x14ac:dyDescent="0.2">
      <c r="B56" s="93" t="s">
        <v>135</v>
      </c>
      <c r="C56" s="93" t="s">
        <v>246</v>
      </c>
      <c r="D56" s="93">
        <v>0</v>
      </c>
      <c r="E56" s="93">
        <v>189</v>
      </c>
      <c r="F56" s="98">
        <f t="shared" si="0"/>
        <v>1</v>
      </c>
      <c r="G56" s="97"/>
    </row>
    <row r="57" spans="2:7" ht="45" x14ac:dyDescent="0.2">
      <c r="B57" s="93" t="s">
        <v>136</v>
      </c>
      <c r="C57" s="93" t="s">
        <v>247</v>
      </c>
      <c r="D57" s="93">
        <v>1103</v>
      </c>
      <c r="E57" s="93">
        <v>2997</v>
      </c>
      <c r="F57" s="98">
        <f t="shared" si="0"/>
        <v>0.63196529863196527</v>
      </c>
      <c r="G57" s="97"/>
    </row>
    <row r="58" spans="2:7" ht="45" x14ac:dyDescent="0.2">
      <c r="B58" s="93" t="s">
        <v>137</v>
      </c>
      <c r="C58" s="93" t="s">
        <v>248</v>
      </c>
      <c r="D58" s="93">
        <v>5121</v>
      </c>
      <c r="E58" s="93">
        <v>3867</v>
      </c>
      <c r="F58" s="98">
        <f t="shared" si="0"/>
        <v>-0.32428238944918542</v>
      </c>
      <c r="G58" s="97"/>
    </row>
    <row r="59" spans="2:7" ht="45" x14ac:dyDescent="0.2">
      <c r="B59" s="93" t="s">
        <v>138</v>
      </c>
      <c r="C59" s="93" t="s">
        <v>249</v>
      </c>
      <c r="D59" s="93">
        <v>7739</v>
      </c>
      <c r="E59" s="93">
        <v>8111</v>
      </c>
      <c r="F59" s="98">
        <f t="shared" si="0"/>
        <v>4.5863641967698189E-2</v>
      </c>
      <c r="G59" s="97"/>
    </row>
    <row r="60" spans="2:7" ht="30" x14ac:dyDescent="0.2">
      <c r="B60" s="93" t="s">
        <v>139</v>
      </c>
      <c r="C60" s="93" t="s">
        <v>250</v>
      </c>
      <c r="D60" s="93">
        <v>1593</v>
      </c>
      <c r="E60" s="93">
        <v>805</v>
      </c>
      <c r="F60" s="98">
        <f t="shared" si="0"/>
        <v>-0.97888198757763978</v>
      </c>
      <c r="G60" s="97"/>
    </row>
    <row r="61" spans="2:7" ht="90" x14ac:dyDescent="0.2">
      <c r="B61" s="93" t="s">
        <v>140</v>
      </c>
      <c r="C61" s="93" t="s">
        <v>251</v>
      </c>
      <c r="D61" s="93">
        <v>185</v>
      </c>
      <c r="E61" s="93">
        <v>318</v>
      </c>
      <c r="F61" s="98">
        <f t="shared" si="0"/>
        <v>0.41823899371069184</v>
      </c>
      <c r="G61" s="97"/>
    </row>
    <row r="62" spans="2:7" ht="45" x14ac:dyDescent="0.2">
      <c r="B62" s="93" t="s">
        <v>141</v>
      </c>
      <c r="C62" s="93" t="s">
        <v>252</v>
      </c>
      <c r="D62" s="93">
        <v>463</v>
      </c>
      <c r="E62" s="93">
        <v>698</v>
      </c>
      <c r="F62" s="98">
        <f t="shared" si="0"/>
        <v>0.33667621776504297</v>
      </c>
      <c r="G62" s="97"/>
    </row>
    <row r="63" spans="2:7" ht="75" x14ac:dyDescent="0.2">
      <c r="B63" s="93" t="s">
        <v>142</v>
      </c>
      <c r="C63" s="93" t="s">
        <v>253</v>
      </c>
      <c r="D63" s="93">
        <v>10392</v>
      </c>
      <c r="E63" s="93">
        <v>9595</v>
      </c>
      <c r="F63" s="98">
        <f t="shared" si="0"/>
        <v>-8.3064095883272543E-2</v>
      </c>
      <c r="G63" s="97"/>
    </row>
    <row r="64" spans="2:7" ht="60" x14ac:dyDescent="0.2">
      <c r="B64" s="93" t="s">
        <v>143</v>
      </c>
      <c r="C64" s="93" t="s">
        <v>254</v>
      </c>
      <c r="D64" s="93">
        <v>4643</v>
      </c>
      <c r="E64" s="93">
        <v>3094</v>
      </c>
      <c r="F64" s="98">
        <f t="shared" si="0"/>
        <v>-0.50064641241111829</v>
      </c>
      <c r="G64" s="97"/>
    </row>
    <row r="65" spans="2:7" ht="60" x14ac:dyDescent="0.2">
      <c r="B65" s="93" t="s">
        <v>144</v>
      </c>
      <c r="C65" s="93" t="s">
        <v>255</v>
      </c>
      <c r="D65" s="93">
        <v>2976</v>
      </c>
      <c r="E65" s="93">
        <v>4211</v>
      </c>
      <c r="F65" s="98">
        <f t="shared" si="0"/>
        <v>0.29327950605556874</v>
      </c>
      <c r="G65" s="97"/>
    </row>
    <row r="66" spans="2:7" ht="60" x14ac:dyDescent="0.2">
      <c r="B66" s="93" t="s">
        <v>145</v>
      </c>
      <c r="C66" s="93" t="s">
        <v>255</v>
      </c>
      <c r="D66" s="93">
        <v>5127</v>
      </c>
      <c r="E66" s="93">
        <v>6573</v>
      </c>
      <c r="F66" s="98">
        <f t="shared" si="0"/>
        <v>0.21999087174806026</v>
      </c>
      <c r="G66" s="97"/>
    </row>
    <row r="67" spans="2:7" ht="45" x14ac:dyDescent="0.2">
      <c r="B67" s="93" t="s">
        <v>146</v>
      </c>
      <c r="C67" s="93" t="s">
        <v>255</v>
      </c>
      <c r="D67" s="93">
        <v>4102</v>
      </c>
      <c r="E67" s="93">
        <v>8519</v>
      </c>
      <c r="F67" s="98">
        <f t="shared" si="0"/>
        <v>0.51848808545603942</v>
      </c>
      <c r="G67" s="97"/>
    </row>
    <row r="68" spans="2:7" ht="30" x14ac:dyDescent="0.2">
      <c r="B68" s="93" t="s">
        <v>147</v>
      </c>
      <c r="C68" s="93" t="s">
        <v>256</v>
      </c>
      <c r="D68" s="93">
        <v>0</v>
      </c>
      <c r="E68" s="93">
        <v>0</v>
      </c>
      <c r="F68" s="98" t="e">
        <f t="shared" si="0"/>
        <v>#DIV/0!</v>
      </c>
      <c r="G68" s="97" t="s">
        <v>321</v>
      </c>
    </row>
    <row r="69" spans="2:7" ht="75" x14ac:dyDescent="0.2">
      <c r="B69" s="93" t="s">
        <v>148</v>
      </c>
      <c r="C69" s="93" t="s">
        <v>257</v>
      </c>
      <c r="D69" s="93">
        <v>26543</v>
      </c>
      <c r="E69" s="93">
        <v>13649</v>
      </c>
      <c r="F69" s="98">
        <f t="shared" si="0"/>
        <v>-0.94468459227782253</v>
      </c>
      <c r="G69" s="97"/>
    </row>
    <row r="70" spans="2:7" ht="60" x14ac:dyDescent="0.2">
      <c r="B70" s="93" t="s">
        <v>149</v>
      </c>
      <c r="C70" s="93" t="s">
        <v>257</v>
      </c>
      <c r="D70" s="93">
        <v>23995</v>
      </c>
      <c r="E70" s="93">
        <v>22736</v>
      </c>
      <c r="F70" s="98">
        <f t="shared" si="0"/>
        <v>-5.5374736101337085E-2</v>
      </c>
      <c r="G70" s="97"/>
    </row>
    <row r="71" spans="2:7" ht="60" x14ac:dyDescent="0.2">
      <c r="B71" s="93" t="s">
        <v>150</v>
      </c>
      <c r="C71" s="93" t="s">
        <v>257</v>
      </c>
      <c r="D71" s="93">
        <v>20647</v>
      </c>
      <c r="E71" s="93">
        <v>32268</v>
      </c>
      <c r="F71" s="98">
        <f t="shared" si="0"/>
        <v>0.36014007685632826</v>
      </c>
      <c r="G71" s="97"/>
    </row>
    <row r="72" spans="2:7" ht="30" x14ac:dyDescent="0.2">
      <c r="B72" s="93" t="s">
        <v>151</v>
      </c>
      <c r="C72" s="93" t="s">
        <v>257</v>
      </c>
      <c r="D72" s="93">
        <v>49772</v>
      </c>
      <c r="E72" s="93">
        <v>54743</v>
      </c>
      <c r="F72" s="98">
        <f t="shared" si="0"/>
        <v>9.0806130464168938E-2</v>
      </c>
      <c r="G72" s="97"/>
    </row>
    <row r="73" spans="2:7" s="102" customFormat="1" ht="45" x14ac:dyDescent="0.2">
      <c r="B73" s="93" t="s">
        <v>152</v>
      </c>
      <c r="C73" s="93" t="s">
        <v>257</v>
      </c>
      <c r="D73" s="93">
        <v>15181</v>
      </c>
      <c r="E73" s="93">
        <v>0</v>
      </c>
      <c r="F73" s="98" t="e">
        <f t="shared" si="0"/>
        <v>#DIV/0!</v>
      </c>
      <c r="G73" s="97" t="s">
        <v>322</v>
      </c>
    </row>
    <row r="74" spans="2:7" ht="30" x14ac:dyDescent="0.2">
      <c r="B74" s="93" t="s">
        <v>153</v>
      </c>
      <c r="C74" s="93" t="s">
        <v>257</v>
      </c>
      <c r="D74" s="93">
        <v>62338</v>
      </c>
      <c r="E74" s="93">
        <v>46784</v>
      </c>
      <c r="F74" s="98">
        <f t="shared" si="0"/>
        <v>-0.33246409028727769</v>
      </c>
      <c r="G74" s="97"/>
    </row>
    <row r="75" spans="2:7" ht="45" x14ac:dyDescent="0.2">
      <c r="B75" s="93" t="s">
        <v>154</v>
      </c>
      <c r="C75" s="93" t="s">
        <v>257</v>
      </c>
      <c r="D75" s="93">
        <v>31845</v>
      </c>
      <c r="E75" s="93">
        <v>17323</v>
      </c>
      <c r="F75" s="98">
        <f t="shared" ref="F75:F138" si="1">(E75-D75)/E75</f>
        <v>-0.83830745251977146</v>
      </c>
      <c r="G75" s="97"/>
    </row>
    <row r="76" spans="2:7" ht="45" x14ac:dyDescent="0.2">
      <c r="B76" s="93" t="s">
        <v>155</v>
      </c>
      <c r="C76" s="93" t="s">
        <v>257</v>
      </c>
      <c r="D76" s="93">
        <v>22315</v>
      </c>
      <c r="E76" s="93">
        <v>2330</v>
      </c>
      <c r="F76" s="98">
        <f t="shared" si="1"/>
        <v>-8.5772532188841204</v>
      </c>
      <c r="G76" s="97"/>
    </row>
    <row r="77" spans="2:7" ht="30" x14ac:dyDescent="0.2">
      <c r="B77" s="93" t="s">
        <v>156</v>
      </c>
      <c r="C77" s="93" t="s">
        <v>258</v>
      </c>
      <c r="D77" s="93">
        <v>10804</v>
      </c>
      <c r="E77" s="93">
        <v>12701</v>
      </c>
      <c r="F77" s="98">
        <f t="shared" si="1"/>
        <v>0.14935831824265805</v>
      </c>
      <c r="G77" s="97"/>
    </row>
    <row r="78" spans="2:7" ht="45" x14ac:dyDescent="0.2">
      <c r="B78" s="93" t="s">
        <v>157</v>
      </c>
      <c r="C78" s="93" t="s">
        <v>258</v>
      </c>
      <c r="D78" s="93">
        <v>21210</v>
      </c>
      <c r="E78" s="93">
        <v>21038</v>
      </c>
      <c r="F78" s="98">
        <f t="shared" si="1"/>
        <v>-8.1756820990588463E-3</v>
      </c>
      <c r="G78" s="97"/>
    </row>
    <row r="79" spans="2:7" ht="60" x14ac:dyDescent="0.2">
      <c r="B79" s="93" t="s">
        <v>158</v>
      </c>
      <c r="C79" s="93" t="s">
        <v>259</v>
      </c>
      <c r="D79" s="93">
        <v>12584</v>
      </c>
      <c r="E79" s="93">
        <v>13410</v>
      </c>
      <c r="F79" s="98">
        <f t="shared" si="1"/>
        <v>6.1595824011931394E-2</v>
      </c>
      <c r="G79" s="97"/>
    </row>
    <row r="80" spans="2:7" ht="60" x14ac:dyDescent="0.2">
      <c r="B80" s="93" t="s">
        <v>159</v>
      </c>
      <c r="C80" s="93" t="s">
        <v>260</v>
      </c>
      <c r="D80" s="93">
        <v>897</v>
      </c>
      <c r="E80" s="93">
        <v>1819</v>
      </c>
      <c r="F80" s="98">
        <f t="shared" si="1"/>
        <v>0.50687190764156131</v>
      </c>
      <c r="G80" s="97"/>
    </row>
    <row r="81" spans="2:7" ht="54" x14ac:dyDescent="0.2">
      <c r="B81" s="93" t="s">
        <v>160</v>
      </c>
      <c r="C81" s="93" t="s">
        <v>261</v>
      </c>
      <c r="D81" s="93">
        <v>0</v>
      </c>
      <c r="E81" s="93">
        <v>0</v>
      </c>
      <c r="F81" s="98" t="e">
        <f t="shared" si="1"/>
        <v>#DIV/0!</v>
      </c>
      <c r="G81" s="97" t="s">
        <v>323</v>
      </c>
    </row>
    <row r="82" spans="2:7" ht="45" x14ac:dyDescent="0.2">
      <c r="B82" s="93" t="s">
        <v>161</v>
      </c>
      <c r="C82" s="93" t="s">
        <v>262</v>
      </c>
      <c r="D82" s="93">
        <v>3596</v>
      </c>
      <c r="E82" s="93">
        <v>1238</v>
      </c>
      <c r="F82" s="98">
        <f t="shared" si="1"/>
        <v>-1.9046849757673667</v>
      </c>
      <c r="G82" s="97"/>
    </row>
    <row r="83" spans="2:7" ht="45" x14ac:dyDescent="0.2">
      <c r="B83" s="93" t="s">
        <v>162</v>
      </c>
      <c r="C83" s="93" t="s">
        <v>263</v>
      </c>
      <c r="D83" s="93">
        <v>543</v>
      </c>
      <c r="E83" s="93">
        <v>1116</v>
      </c>
      <c r="F83" s="98">
        <f t="shared" si="1"/>
        <v>0.51344086021505375</v>
      </c>
      <c r="G83" s="97"/>
    </row>
    <row r="84" spans="2:7" ht="60" x14ac:dyDescent="0.2">
      <c r="B84" s="93" t="s">
        <v>163</v>
      </c>
      <c r="C84" s="93" t="s">
        <v>264</v>
      </c>
      <c r="D84" s="93">
        <v>633</v>
      </c>
      <c r="E84" s="93">
        <v>2558</v>
      </c>
      <c r="F84" s="98">
        <f t="shared" si="1"/>
        <v>0.7525410476935106</v>
      </c>
      <c r="G84" s="97"/>
    </row>
    <row r="85" spans="2:7" ht="45" x14ac:dyDescent="0.2">
      <c r="B85" s="93" t="s">
        <v>164</v>
      </c>
      <c r="C85" s="93" t="s">
        <v>264</v>
      </c>
      <c r="D85" s="93">
        <v>0</v>
      </c>
      <c r="E85" s="93">
        <v>0</v>
      </c>
      <c r="F85" s="98" t="e">
        <f t="shared" si="1"/>
        <v>#DIV/0!</v>
      </c>
      <c r="G85" s="97" t="s">
        <v>324</v>
      </c>
    </row>
    <row r="86" spans="2:7" ht="45" x14ac:dyDescent="0.2">
      <c r="B86" s="93" t="s">
        <v>165</v>
      </c>
      <c r="C86" s="93" t="s">
        <v>265</v>
      </c>
      <c r="D86" s="93">
        <v>4558</v>
      </c>
      <c r="E86" s="93">
        <v>2620</v>
      </c>
      <c r="F86" s="98">
        <f t="shared" si="1"/>
        <v>-0.7396946564885496</v>
      </c>
      <c r="G86" s="97"/>
    </row>
    <row r="87" spans="2:7" ht="45" x14ac:dyDescent="0.2">
      <c r="B87" s="93" t="s">
        <v>166</v>
      </c>
      <c r="C87" s="93" t="s">
        <v>266</v>
      </c>
      <c r="D87" s="93">
        <v>7874</v>
      </c>
      <c r="E87" s="93">
        <v>8868</v>
      </c>
      <c r="F87" s="98">
        <f t="shared" si="1"/>
        <v>0.11208840775823184</v>
      </c>
      <c r="G87" s="97"/>
    </row>
    <row r="88" spans="2:7" ht="27" x14ac:dyDescent="0.2">
      <c r="B88" s="93" t="s">
        <v>167</v>
      </c>
      <c r="C88" s="93" t="s">
        <v>267</v>
      </c>
      <c r="D88" s="93">
        <v>0</v>
      </c>
      <c r="E88" s="93">
        <v>0</v>
      </c>
      <c r="F88" s="98" t="e">
        <f t="shared" si="1"/>
        <v>#DIV/0!</v>
      </c>
      <c r="G88" s="97" t="s">
        <v>325</v>
      </c>
    </row>
    <row r="89" spans="2:7" ht="45" x14ac:dyDescent="0.2">
      <c r="B89" s="93" t="s">
        <v>168</v>
      </c>
      <c r="C89" s="93" t="s">
        <v>268</v>
      </c>
      <c r="D89" s="93">
        <v>0</v>
      </c>
      <c r="E89" s="93">
        <v>666</v>
      </c>
      <c r="F89" s="98">
        <f t="shared" si="1"/>
        <v>1</v>
      </c>
      <c r="G89" s="97"/>
    </row>
    <row r="90" spans="2:7" ht="30" x14ac:dyDescent="0.2">
      <c r="B90" s="93" t="s">
        <v>169</v>
      </c>
      <c r="C90" s="93" t="s">
        <v>269</v>
      </c>
      <c r="D90" s="93">
        <v>5121</v>
      </c>
      <c r="E90" s="93">
        <v>3200</v>
      </c>
      <c r="F90" s="98">
        <f t="shared" si="1"/>
        <v>-0.60031250000000003</v>
      </c>
      <c r="G90" s="97"/>
    </row>
    <row r="91" spans="2:7" ht="60" x14ac:dyDescent="0.2">
      <c r="B91" s="93" t="s">
        <v>170</v>
      </c>
      <c r="C91" s="93" t="s">
        <v>270</v>
      </c>
      <c r="D91" s="93">
        <v>0</v>
      </c>
      <c r="E91" s="93">
        <v>0</v>
      </c>
      <c r="F91" s="98" t="e">
        <f t="shared" si="1"/>
        <v>#DIV/0!</v>
      </c>
      <c r="G91" s="97" t="s">
        <v>326</v>
      </c>
    </row>
    <row r="92" spans="2:7" ht="45" x14ac:dyDescent="0.2">
      <c r="B92" s="93" t="s">
        <v>171</v>
      </c>
      <c r="C92" s="93" t="s">
        <v>271</v>
      </c>
      <c r="D92" s="93">
        <v>1338</v>
      </c>
      <c r="E92" s="93">
        <v>1834</v>
      </c>
      <c r="F92" s="98">
        <f t="shared" si="1"/>
        <v>0.27044711014176664</v>
      </c>
      <c r="G92" s="97"/>
    </row>
    <row r="93" spans="2:7" ht="30" x14ac:dyDescent="0.2">
      <c r="B93" s="93" t="s">
        <v>172</v>
      </c>
      <c r="C93" s="93" t="s">
        <v>272</v>
      </c>
      <c r="D93" s="93">
        <v>31474</v>
      </c>
      <c r="E93" s="93">
        <v>78205</v>
      </c>
      <c r="F93" s="98">
        <f t="shared" si="1"/>
        <v>0.59754491400805576</v>
      </c>
      <c r="G93" s="97"/>
    </row>
    <row r="94" spans="2:7" ht="45" x14ac:dyDescent="0.2">
      <c r="B94" s="93" t="s">
        <v>173</v>
      </c>
      <c r="C94" s="93" t="s">
        <v>273</v>
      </c>
      <c r="D94" s="93">
        <v>9172</v>
      </c>
      <c r="E94" s="93">
        <v>7272</v>
      </c>
      <c r="F94" s="98">
        <f t="shared" si="1"/>
        <v>-0.26127612761276126</v>
      </c>
      <c r="G94" s="97"/>
    </row>
    <row r="95" spans="2:7" ht="75" x14ac:dyDescent="0.2">
      <c r="B95" s="93" t="s">
        <v>174</v>
      </c>
      <c r="C95" s="93" t="s">
        <v>273</v>
      </c>
      <c r="D95" s="93">
        <v>5415</v>
      </c>
      <c r="E95" s="93">
        <v>5937</v>
      </c>
      <c r="F95" s="98">
        <f t="shared" si="1"/>
        <v>8.7923193532086913E-2</v>
      </c>
      <c r="G95" s="97"/>
    </row>
    <row r="96" spans="2:7" ht="45" x14ac:dyDescent="0.2">
      <c r="B96" s="93" t="s">
        <v>175</v>
      </c>
      <c r="C96" s="93" t="s">
        <v>73</v>
      </c>
      <c r="D96" s="93">
        <v>0</v>
      </c>
      <c r="E96" s="93">
        <v>0</v>
      </c>
      <c r="F96" s="98" t="e">
        <f t="shared" si="1"/>
        <v>#DIV/0!</v>
      </c>
      <c r="G96" s="97" t="s">
        <v>327</v>
      </c>
    </row>
    <row r="97" spans="2:7" ht="30" x14ac:dyDescent="0.2">
      <c r="B97" s="93" t="s">
        <v>176</v>
      </c>
      <c r="C97" s="93" t="s">
        <v>274</v>
      </c>
      <c r="D97" s="93">
        <v>4121</v>
      </c>
      <c r="E97" s="93">
        <v>6442</v>
      </c>
      <c r="F97" s="98">
        <f t="shared" si="1"/>
        <v>0.36029183483390254</v>
      </c>
      <c r="G97" s="97"/>
    </row>
    <row r="98" spans="2:7" ht="30" x14ac:dyDescent="0.2">
      <c r="B98" s="93" t="s">
        <v>177</v>
      </c>
      <c r="C98" s="93" t="s">
        <v>73</v>
      </c>
      <c r="D98" s="93">
        <v>0</v>
      </c>
      <c r="E98" s="93">
        <v>0</v>
      </c>
      <c r="F98" s="98" t="e">
        <f t="shared" si="1"/>
        <v>#DIV/0!</v>
      </c>
      <c r="G98" s="97" t="s">
        <v>325</v>
      </c>
    </row>
    <row r="99" spans="2:7" x14ac:dyDescent="0.2">
      <c r="B99" s="93" t="s">
        <v>178</v>
      </c>
      <c r="C99" s="93" t="s">
        <v>73</v>
      </c>
      <c r="D99" s="93">
        <v>49</v>
      </c>
      <c r="E99" s="93">
        <v>1503</v>
      </c>
      <c r="F99" s="98">
        <f t="shared" si="1"/>
        <v>0.96739853626081174</v>
      </c>
      <c r="G99" s="97"/>
    </row>
    <row r="100" spans="2:7" ht="27" x14ac:dyDescent="0.2">
      <c r="B100" s="93" t="s">
        <v>179</v>
      </c>
      <c r="C100" s="93" t="s">
        <v>73</v>
      </c>
      <c r="D100" s="93">
        <v>0</v>
      </c>
      <c r="E100" s="93">
        <v>0</v>
      </c>
      <c r="F100" s="98" t="e">
        <f t="shared" si="1"/>
        <v>#DIV/0!</v>
      </c>
      <c r="G100" s="97" t="s">
        <v>325</v>
      </c>
    </row>
    <row r="101" spans="2:7" ht="30" x14ac:dyDescent="0.2">
      <c r="B101" s="93" t="s">
        <v>180</v>
      </c>
      <c r="C101" s="93" t="s">
        <v>73</v>
      </c>
      <c r="D101" s="93">
        <v>1193</v>
      </c>
      <c r="E101" s="93">
        <v>3505</v>
      </c>
      <c r="F101" s="98">
        <f t="shared" si="1"/>
        <v>0.65962910128388019</v>
      </c>
      <c r="G101" s="97"/>
    </row>
    <row r="102" spans="2:7" ht="27" x14ac:dyDescent="0.2">
      <c r="B102" s="93" t="s">
        <v>181</v>
      </c>
      <c r="C102" s="93" t="s">
        <v>275</v>
      </c>
      <c r="D102" s="93">
        <v>0</v>
      </c>
      <c r="E102" s="93">
        <v>0</v>
      </c>
      <c r="F102" s="98" t="e">
        <f t="shared" si="1"/>
        <v>#DIV/0!</v>
      </c>
      <c r="G102" s="97" t="s">
        <v>325</v>
      </c>
    </row>
    <row r="103" spans="2:7" s="102" customFormat="1" ht="45" x14ac:dyDescent="0.2">
      <c r="B103" s="93" t="s">
        <v>182</v>
      </c>
      <c r="C103" s="93" t="s">
        <v>276</v>
      </c>
      <c r="D103" s="93">
        <v>496</v>
      </c>
      <c r="E103" s="93">
        <v>0</v>
      </c>
      <c r="F103" s="98" t="e">
        <f t="shared" si="1"/>
        <v>#DIV/0!</v>
      </c>
      <c r="G103" s="97" t="s">
        <v>328</v>
      </c>
    </row>
    <row r="104" spans="2:7" ht="75" x14ac:dyDescent="0.2">
      <c r="B104" s="93" t="s">
        <v>183</v>
      </c>
      <c r="C104" s="93" t="s">
        <v>277</v>
      </c>
      <c r="D104" s="93">
        <v>0</v>
      </c>
      <c r="E104" s="93">
        <v>0</v>
      </c>
      <c r="F104" s="98" t="e">
        <f t="shared" si="1"/>
        <v>#DIV/0!</v>
      </c>
      <c r="G104" s="97" t="s">
        <v>335</v>
      </c>
    </row>
    <row r="105" spans="2:7" ht="60" x14ac:dyDescent="0.2">
      <c r="B105" s="93" t="s">
        <v>184</v>
      </c>
      <c r="C105" s="93" t="s">
        <v>278</v>
      </c>
      <c r="D105" s="93">
        <v>12138</v>
      </c>
      <c r="E105" s="93">
        <v>9260</v>
      </c>
      <c r="F105" s="98">
        <f t="shared" si="1"/>
        <v>-0.31079913606911447</v>
      </c>
      <c r="G105" s="97"/>
    </row>
    <row r="106" spans="2:7" ht="45" x14ac:dyDescent="0.2">
      <c r="B106" s="93" t="s">
        <v>185</v>
      </c>
      <c r="C106" s="93" t="s">
        <v>279</v>
      </c>
      <c r="D106" s="93">
        <v>7255</v>
      </c>
      <c r="E106" s="93">
        <v>7691</v>
      </c>
      <c r="F106" s="98">
        <f t="shared" si="1"/>
        <v>5.6689637238330516E-2</v>
      </c>
      <c r="G106" s="97"/>
    </row>
    <row r="107" spans="2:7" ht="75" x14ac:dyDescent="0.2">
      <c r="B107" s="93" t="s">
        <v>186</v>
      </c>
      <c r="C107" s="93" t="s">
        <v>280</v>
      </c>
      <c r="D107" s="93">
        <v>2365</v>
      </c>
      <c r="E107" s="93">
        <v>1741</v>
      </c>
      <c r="F107" s="98">
        <f t="shared" si="1"/>
        <v>-0.35841470419299254</v>
      </c>
      <c r="G107" s="97"/>
    </row>
    <row r="108" spans="2:7" ht="60" x14ac:dyDescent="0.2">
      <c r="B108" s="93" t="s">
        <v>187</v>
      </c>
      <c r="C108" s="93" t="s">
        <v>281</v>
      </c>
      <c r="D108" s="93">
        <v>1066</v>
      </c>
      <c r="E108" s="93">
        <v>226</v>
      </c>
      <c r="F108" s="98">
        <f t="shared" si="1"/>
        <v>-3.7168141592920354</v>
      </c>
      <c r="G108" s="97"/>
    </row>
    <row r="109" spans="2:7" ht="45" x14ac:dyDescent="0.2">
      <c r="B109" s="93" t="s">
        <v>188</v>
      </c>
      <c r="C109" s="93" t="s">
        <v>282</v>
      </c>
      <c r="D109" s="93">
        <v>1025</v>
      </c>
      <c r="E109" s="93">
        <v>1039</v>
      </c>
      <c r="F109" s="98">
        <f t="shared" si="1"/>
        <v>1.3474494706448507E-2</v>
      </c>
      <c r="G109" s="97"/>
    </row>
    <row r="110" spans="2:7" ht="60" x14ac:dyDescent="0.2">
      <c r="B110" s="93" t="s">
        <v>189</v>
      </c>
      <c r="C110" s="93" t="s">
        <v>283</v>
      </c>
      <c r="D110" s="93">
        <v>439</v>
      </c>
      <c r="E110" s="93">
        <v>698</v>
      </c>
      <c r="F110" s="98">
        <f t="shared" si="1"/>
        <v>0.37106017191977075</v>
      </c>
      <c r="G110" s="97"/>
    </row>
    <row r="111" spans="2:7" ht="45" x14ac:dyDescent="0.2">
      <c r="B111" s="93" t="s">
        <v>190</v>
      </c>
      <c r="C111" s="93" t="s">
        <v>284</v>
      </c>
      <c r="D111" s="93">
        <v>9702</v>
      </c>
      <c r="E111" s="93">
        <v>4952</v>
      </c>
      <c r="F111" s="98">
        <f t="shared" si="1"/>
        <v>-0.95920840064620361</v>
      </c>
      <c r="G111" s="97"/>
    </row>
    <row r="112" spans="2:7" ht="45" x14ac:dyDescent="0.2">
      <c r="B112" s="93" t="s">
        <v>191</v>
      </c>
      <c r="C112" s="93" t="s">
        <v>285</v>
      </c>
      <c r="D112" s="93">
        <v>5400</v>
      </c>
      <c r="E112" s="93">
        <v>5075</v>
      </c>
      <c r="F112" s="98">
        <f t="shared" si="1"/>
        <v>-6.4039408866995079E-2</v>
      </c>
      <c r="G112" s="97"/>
    </row>
    <row r="113" spans="2:7" ht="45" x14ac:dyDescent="0.2">
      <c r="B113" s="93" t="s">
        <v>192</v>
      </c>
      <c r="C113" s="93" t="s">
        <v>286</v>
      </c>
      <c r="D113" s="93">
        <v>1301</v>
      </c>
      <c r="E113" s="93">
        <v>1048</v>
      </c>
      <c r="F113" s="98">
        <f t="shared" si="1"/>
        <v>-0.24141221374045801</v>
      </c>
      <c r="G113" s="97"/>
    </row>
    <row r="114" spans="2:7" ht="75" x14ac:dyDescent="0.2">
      <c r="B114" s="93" t="s">
        <v>193</v>
      </c>
      <c r="C114" s="93" t="s">
        <v>287</v>
      </c>
      <c r="D114" s="93">
        <v>136069</v>
      </c>
      <c r="E114" s="93">
        <v>115144</v>
      </c>
      <c r="F114" s="98">
        <f t="shared" si="1"/>
        <v>-0.18172896546932538</v>
      </c>
      <c r="G114" s="97"/>
    </row>
    <row r="115" spans="2:7" ht="45" x14ac:dyDescent="0.2">
      <c r="B115" s="93" t="s">
        <v>194</v>
      </c>
      <c r="C115" s="93" t="s">
        <v>287</v>
      </c>
      <c r="D115" s="93">
        <v>54833</v>
      </c>
      <c r="E115" s="93">
        <v>27621</v>
      </c>
      <c r="F115" s="98">
        <f t="shared" si="1"/>
        <v>-0.98519242605264112</v>
      </c>
      <c r="G115" s="97"/>
    </row>
    <row r="116" spans="2:7" ht="45" x14ac:dyDescent="0.2">
      <c r="B116" s="93" t="s">
        <v>195</v>
      </c>
      <c r="C116" s="93" t="s">
        <v>288</v>
      </c>
      <c r="D116" s="93">
        <v>1533</v>
      </c>
      <c r="E116" s="93">
        <v>1266</v>
      </c>
      <c r="F116" s="98">
        <f t="shared" si="1"/>
        <v>-0.2109004739336493</v>
      </c>
      <c r="G116" s="97"/>
    </row>
    <row r="117" spans="2:7" ht="60" x14ac:dyDescent="0.2">
      <c r="B117" s="93" t="s">
        <v>196</v>
      </c>
      <c r="C117" s="93" t="s">
        <v>289</v>
      </c>
      <c r="D117" s="93">
        <v>22</v>
      </c>
      <c r="E117" s="93">
        <v>116</v>
      </c>
      <c r="F117" s="98">
        <f t="shared" si="1"/>
        <v>0.81034482758620685</v>
      </c>
      <c r="G117" s="97"/>
    </row>
    <row r="118" spans="2:7" ht="75" x14ac:dyDescent="0.2">
      <c r="B118" s="93" t="s">
        <v>197</v>
      </c>
      <c r="C118" s="93" t="s">
        <v>290</v>
      </c>
      <c r="D118" s="93">
        <v>2730</v>
      </c>
      <c r="E118" s="93">
        <v>3226</v>
      </c>
      <c r="F118" s="98">
        <f t="shared" si="1"/>
        <v>0.15375077495350278</v>
      </c>
      <c r="G118" s="97"/>
    </row>
    <row r="119" spans="2:7" s="102" customFormat="1" ht="45" x14ac:dyDescent="0.2">
      <c r="B119" s="93" t="s">
        <v>198</v>
      </c>
      <c r="C119" s="93" t="s">
        <v>291</v>
      </c>
      <c r="D119" s="93">
        <v>1761</v>
      </c>
      <c r="E119" s="93">
        <v>0</v>
      </c>
      <c r="F119" s="98" t="e">
        <f t="shared" si="1"/>
        <v>#DIV/0!</v>
      </c>
      <c r="G119" s="97" t="s">
        <v>329</v>
      </c>
    </row>
    <row r="120" spans="2:7" s="102" customFormat="1" ht="40.5" x14ac:dyDescent="0.2">
      <c r="B120" s="93" t="s">
        <v>199</v>
      </c>
      <c r="C120" s="93" t="s">
        <v>291</v>
      </c>
      <c r="D120" s="93">
        <v>11</v>
      </c>
      <c r="E120" s="93">
        <v>0</v>
      </c>
      <c r="F120" s="98" t="e">
        <f t="shared" si="1"/>
        <v>#DIV/0!</v>
      </c>
      <c r="G120" s="97" t="s">
        <v>329</v>
      </c>
    </row>
    <row r="121" spans="2:7" ht="45" x14ac:dyDescent="0.2">
      <c r="B121" s="93" t="s">
        <v>200</v>
      </c>
      <c r="C121" s="93" t="s">
        <v>291</v>
      </c>
      <c r="D121" s="93">
        <v>1309</v>
      </c>
      <c r="E121" s="93">
        <v>1201</v>
      </c>
      <c r="F121" s="95">
        <f t="shared" si="1"/>
        <v>-8.992506244796003E-2</v>
      </c>
      <c r="G121" s="97"/>
    </row>
    <row r="122" spans="2:7" ht="60" x14ac:dyDescent="0.2">
      <c r="B122" s="93" t="s">
        <v>201</v>
      </c>
      <c r="C122" s="93" t="s">
        <v>292</v>
      </c>
      <c r="D122" s="93">
        <v>12999</v>
      </c>
      <c r="E122" s="93">
        <v>16417</v>
      </c>
      <c r="F122" s="95">
        <f t="shared" si="1"/>
        <v>0.20819881829810563</v>
      </c>
      <c r="G122" s="97"/>
    </row>
    <row r="123" spans="2:7" ht="45" x14ac:dyDescent="0.2">
      <c r="B123" s="93" t="s">
        <v>202</v>
      </c>
      <c r="C123" s="93" t="s">
        <v>293</v>
      </c>
      <c r="D123" s="93">
        <v>1405</v>
      </c>
      <c r="E123" s="93">
        <v>2372</v>
      </c>
      <c r="F123" s="95">
        <f t="shared" si="1"/>
        <v>0.40767284991568298</v>
      </c>
      <c r="G123" s="97"/>
    </row>
    <row r="124" spans="2:7" ht="45" x14ac:dyDescent="0.2">
      <c r="B124" s="93" t="s">
        <v>203</v>
      </c>
      <c r="C124" s="93" t="s">
        <v>294</v>
      </c>
      <c r="D124" s="93">
        <v>0</v>
      </c>
      <c r="E124" s="93">
        <v>37</v>
      </c>
      <c r="F124" s="95">
        <f t="shared" si="1"/>
        <v>1</v>
      </c>
      <c r="G124" s="97"/>
    </row>
    <row r="125" spans="2:7" ht="45" x14ac:dyDescent="0.2">
      <c r="B125" s="93" t="s">
        <v>204</v>
      </c>
      <c r="C125" s="93" t="s">
        <v>295</v>
      </c>
      <c r="D125" s="93">
        <v>3447</v>
      </c>
      <c r="E125" s="93">
        <v>3463</v>
      </c>
      <c r="F125" s="95">
        <f t="shared" si="1"/>
        <v>4.620271440947156E-3</v>
      </c>
      <c r="G125" s="97"/>
    </row>
    <row r="126" spans="2:7" ht="60" x14ac:dyDescent="0.2">
      <c r="B126" s="93" t="s">
        <v>205</v>
      </c>
      <c r="C126" s="93" t="s">
        <v>296</v>
      </c>
      <c r="D126" s="93">
        <v>6230</v>
      </c>
      <c r="E126" s="93">
        <v>3491</v>
      </c>
      <c r="F126" s="95">
        <f t="shared" si="1"/>
        <v>-0.78458894299627613</v>
      </c>
      <c r="G126" s="97"/>
    </row>
    <row r="127" spans="2:7" ht="45" x14ac:dyDescent="0.2">
      <c r="B127" s="93" t="s">
        <v>206</v>
      </c>
      <c r="C127" s="93" t="s">
        <v>297</v>
      </c>
      <c r="D127" s="93">
        <v>1203</v>
      </c>
      <c r="E127" s="93">
        <v>2767</v>
      </c>
      <c r="F127" s="95">
        <f t="shared" si="1"/>
        <v>0.56523310444524755</v>
      </c>
      <c r="G127" s="97"/>
    </row>
    <row r="128" spans="2:7" ht="45" x14ac:dyDescent="0.2">
      <c r="B128" s="93" t="s">
        <v>207</v>
      </c>
      <c r="C128" s="93" t="s">
        <v>298</v>
      </c>
      <c r="D128" s="93">
        <v>10320</v>
      </c>
      <c r="E128" s="93">
        <v>13234</v>
      </c>
      <c r="F128" s="95">
        <f t="shared" si="1"/>
        <v>0.22019041861870939</v>
      </c>
      <c r="G128" s="97"/>
    </row>
    <row r="129" spans="2:7" ht="30" x14ac:dyDescent="0.2">
      <c r="B129" s="93" t="s">
        <v>208</v>
      </c>
      <c r="C129" s="93" t="s">
        <v>299</v>
      </c>
      <c r="D129" s="93">
        <v>16900</v>
      </c>
      <c r="E129" s="93">
        <v>15577</v>
      </c>
      <c r="F129" s="95">
        <f t="shared" si="1"/>
        <v>-8.4932913911536234E-2</v>
      </c>
      <c r="G129" s="97"/>
    </row>
    <row r="130" spans="2:7" ht="45" x14ac:dyDescent="0.2">
      <c r="B130" s="93" t="s">
        <v>209</v>
      </c>
      <c r="C130" s="93" t="s">
        <v>300</v>
      </c>
      <c r="D130" s="93">
        <v>232</v>
      </c>
      <c r="E130" s="93">
        <v>56</v>
      </c>
      <c r="F130" s="95">
        <f t="shared" si="1"/>
        <v>-3.1428571428571428</v>
      </c>
      <c r="G130" s="97"/>
    </row>
    <row r="131" spans="2:7" ht="45" x14ac:dyDescent="0.2">
      <c r="B131" s="93" t="s">
        <v>210</v>
      </c>
      <c r="C131" s="93" t="s">
        <v>301</v>
      </c>
      <c r="D131" s="93">
        <v>0</v>
      </c>
      <c r="E131" s="93">
        <v>433</v>
      </c>
      <c r="F131" s="95">
        <f t="shared" si="1"/>
        <v>1</v>
      </c>
      <c r="G131" s="97"/>
    </row>
    <row r="132" spans="2:7" ht="45" x14ac:dyDescent="0.2">
      <c r="B132" s="93" t="s">
        <v>211</v>
      </c>
      <c r="C132" s="93" t="s">
        <v>302</v>
      </c>
      <c r="D132" s="93">
        <v>1437</v>
      </c>
      <c r="E132" s="93">
        <v>570</v>
      </c>
      <c r="F132" s="95">
        <f t="shared" si="1"/>
        <v>-1.5210526315789474</v>
      </c>
      <c r="G132" s="97"/>
    </row>
    <row r="133" spans="2:7" ht="45" x14ac:dyDescent="0.2">
      <c r="B133" s="93" t="s">
        <v>212</v>
      </c>
      <c r="C133" s="93" t="s">
        <v>303</v>
      </c>
      <c r="D133" s="93">
        <v>30816</v>
      </c>
      <c r="E133" s="93">
        <v>33304</v>
      </c>
      <c r="F133" s="95">
        <f t="shared" si="1"/>
        <v>7.4705741052125865E-2</v>
      </c>
      <c r="G133" s="97"/>
    </row>
    <row r="134" spans="2:7" ht="45" x14ac:dyDescent="0.2">
      <c r="B134" s="93" t="s">
        <v>213</v>
      </c>
      <c r="C134" s="93" t="s">
        <v>304</v>
      </c>
      <c r="D134" s="93">
        <v>14296</v>
      </c>
      <c r="E134" s="93">
        <v>25581</v>
      </c>
      <c r="F134" s="95">
        <f t="shared" si="1"/>
        <v>0.4411477268285055</v>
      </c>
      <c r="G134" s="97"/>
    </row>
    <row r="135" spans="2:7" ht="60" x14ac:dyDescent="0.2">
      <c r="B135" s="93" t="s">
        <v>214</v>
      </c>
      <c r="C135" s="93" t="s">
        <v>305</v>
      </c>
      <c r="D135" s="93">
        <v>17248</v>
      </c>
      <c r="E135" s="93">
        <v>23741</v>
      </c>
      <c r="F135" s="95">
        <f t="shared" si="1"/>
        <v>0.27349311317973124</v>
      </c>
      <c r="G135" s="97"/>
    </row>
    <row r="136" spans="2:7" ht="30" x14ac:dyDescent="0.2">
      <c r="B136" s="93" t="s">
        <v>215</v>
      </c>
      <c r="C136" s="93" t="s">
        <v>306</v>
      </c>
      <c r="D136" s="93">
        <v>1247</v>
      </c>
      <c r="E136" s="93">
        <v>15957</v>
      </c>
      <c r="F136" s="95">
        <f t="shared" si="1"/>
        <v>0.92185247853606567</v>
      </c>
      <c r="G136" s="97"/>
    </row>
    <row r="137" spans="2:7" ht="45" x14ac:dyDescent="0.2">
      <c r="B137" s="93" t="s">
        <v>216</v>
      </c>
      <c r="C137" s="93" t="s">
        <v>306</v>
      </c>
      <c r="D137" s="93">
        <v>735</v>
      </c>
      <c r="E137" s="93">
        <v>6376</v>
      </c>
      <c r="F137" s="95">
        <f t="shared" si="1"/>
        <v>0.884723964868256</v>
      </c>
      <c r="G137" s="97"/>
    </row>
    <row r="138" spans="2:7" ht="45" x14ac:dyDescent="0.2">
      <c r="B138" s="93" t="s">
        <v>217</v>
      </c>
      <c r="C138" s="93" t="s">
        <v>307</v>
      </c>
      <c r="D138" s="93">
        <v>7366</v>
      </c>
      <c r="E138" s="93">
        <v>10160</v>
      </c>
      <c r="F138" s="95">
        <f t="shared" si="1"/>
        <v>0.27500000000000002</v>
      </c>
      <c r="G138" s="97"/>
    </row>
    <row r="139" spans="2:7" x14ac:dyDescent="0.2">
      <c r="B139" s="93"/>
      <c r="D139" s="93"/>
      <c r="E139" s="93"/>
      <c r="F139" s="95"/>
      <c r="G139" s="97"/>
    </row>
    <row r="140" spans="2:7" x14ac:dyDescent="0.2">
      <c r="B140" s="93" t="s">
        <v>311</v>
      </c>
      <c r="C140" s="93"/>
      <c r="D140" s="93">
        <f>SUM(D10:D139)</f>
        <v>911006</v>
      </c>
      <c r="E140" s="93">
        <f>SUM(E10:E139)</f>
        <v>880850</v>
      </c>
      <c r="F140" s="95">
        <f>(E140-D140)/D140</f>
        <v>-3.3101867605701829E-2</v>
      </c>
      <c r="G140" s="97"/>
    </row>
    <row r="141" spans="2:7" x14ac:dyDescent="0.2">
      <c r="D141" s="90"/>
      <c r="E141" s="90"/>
      <c r="F141" s="103"/>
    </row>
    <row r="142" spans="2:7" x14ac:dyDescent="0.2">
      <c r="D142" s="90"/>
      <c r="E142" s="90"/>
      <c r="F142" s="90"/>
    </row>
    <row r="143" spans="2:7" x14ac:dyDescent="0.2">
      <c r="D143" s="90"/>
      <c r="E143" s="90"/>
      <c r="F143" s="90"/>
    </row>
  </sheetData>
  <autoFilter ref="A9:G138"/>
  <mergeCells count="4">
    <mergeCell ref="B7:C7"/>
    <mergeCell ref="B8:C8"/>
    <mergeCell ref="C3:E5"/>
    <mergeCell ref="F8:G8"/>
  </mergeCells>
  <dataValidations disablePrompts="1" count="1">
    <dataValidation type="list" allowBlank="1" showInputMessage="1" showErrorMessage="1" sqref="C10">
      <formula1>linea</formula1>
    </dataValidation>
  </dataValidations>
  <pageMargins left="0.7" right="0.7" top="0.75" bottom="0.75" header="0.3" footer="0.3"/>
  <pageSetup orientation="portrait" r:id="rId1"/>
  <ignoredErrors>
    <ignoredError sqref="F18 F19:F21 F46:F49 F85:F86" evalError="1"/>
    <ignoredError sqref="F22 F23:F28 F29:F38 F39:F45 F50:F63 F64:F84 F87:F96 F97:F125 F126:F135" evalError="1" unlockedFormula="1"/>
    <ignoredError sqref="F136:F138 F140" unlockedFormula="1"/>
    <ignoredError sqref="D140:E140" unlockedFormula="1" emptyCellReference="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23"/>
  <sheetViews>
    <sheetView workbookViewId="0">
      <selection activeCell="F23" sqref="F23"/>
    </sheetView>
  </sheetViews>
  <sheetFormatPr baseColWidth="10" defaultRowHeight="12.75" x14ac:dyDescent="0.2"/>
  <cols>
    <col min="1" max="1" width="7.5703125" customWidth="1"/>
    <col min="2" max="2" width="19.85546875" customWidth="1"/>
    <col min="3" max="3" width="41.42578125" customWidth="1"/>
    <col min="4" max="4" width="18.42578125" customWidth="1"/>
    <col min="5" max="5" width="19.42578125" customWidth="1"/>
    <col min="6" max="6" width="17.7109375" customWidth="1"/>
    <col min="7" max="7" width="18.5703125" customWidth="1"/>
  </cols>
  <sheetData>
    <row r="3" spans="2:7" ht="15" x14ac:dyDescent="0.2">
      <c r="B3" s="82"/>
      <c r="C3" s="157" t="s">
        <v>80</v>
      </c>
      <c r="D3" s="157"/>
      <c r="E3" s="157"/>
      <c r="F3" s="79" t="s">
        <v>61</v>
      </c>
      <c r="G3" s="83" t="s">
        <v>84</v>
      </c>
    </row>
    <row r="4" spans="2:7" ht="15" x14ac:dyDescent="0.2">
      <c r="B4" s="84"/>
      <c r="C4" s="158"/>
      <c r="D4" s="158"/>
      <c r="E4" s="158"/>
      <c r="F4" s="81" t="s">
        <v>62</v>
      </c>
      <c r="G4" s="85" t="s">
        <v>63</v>
      </c>
    </row>
    <row r="5" spans="2:7" ht="15" x14ac:dyDescent="0.2">
      <c r="B5" s="84"/>
      <c r="C5" s="158"/>
      <c r="D5" s="158"/>
      <c r="E5" s="158"/>
      <c r="F5" s="86" t="s">
        <v>64</v>
      </c>
      <c r="G5" s="87">
        <v>43376</v>
      </c>
    </row>
    <row r="6" spans="2:7" ht="20.25" x14ac:dyDescent="0.2">
      <c r="B6" s="84"/>
      <c r="C6" s="88"/>
      <c r="D6" s="88"/>
      <c r="E6" s="88"/>
      <c r="F6" s="88"/>
      <c r="G6" s="89"/>
    </row>
    <row r="7" spans="2:7" ht="15" x14ac:dyDescent="0.2">
      <c r="B7" s="154"/>
      <c r="C7" s="155"/>
      <c r="D7" s="90"/>
      <c r="E7" s="90"/>
      <c r="F7" s="90"/>
      <c r="G7" s="91"/>
    </row>
    <row r="8" spans="2:7" ht="30" x14ac:dyDescent="0.2">
      <c r="B8" s="156" t="s">
        <v>83</v>
      </c>
      <c r="C8" s="156"/>
      <c r="D8" s="92"/>
      <c r="E8" s="93" t="s">
        <v>67</v>
      </c>
      <c r="F8" s="159"/>
      <c r="G8" s="160"/>
    </row>
    <row r="9" spans="2:7" ht="27" x14ac:dyDescent="0.2">
      <c r="B9" s="94" t="s">
        <v>73</v>
      </c>
      <c r="C9" s="94" t="s">
        <v>74</v>
      </c>
      <c r="D9" s="94" t="s">
        <v>76</v>
      </c>
      <c r="E9" s="94" t="s">
        <v>77</v>
      </c>
      <c r="F9" s="94" t="s">
        <v>78</v>
      </c>
      <c r="G9" s="94" t="s">
        <v>68</v>
      </c>
    </row>
    <row r="10" spans="2:7" ht="15" x14ac:dyDescent="0.2">
      <c r="B10" s="93"/>
      <c r="C10" s="93"/>
      <c r="D10" s="93"/>
      <c r="E10" s="93"/>
      <c r="F10" s="98" t="e">
        <f>(E10-D10)/E10</f>
        <v>#DIV/0!</v>
      </c>
      <c r="G10" s="96"/>
    </row>
    <row r="11" spans="2:7" ht="15" x14ac:dyDescent="0.2">
      <c r="B11" s="93"/>
      <c r="C11" s="97"/>
      <c r="D11" s="93"/>
      <c r="E11" s="93"/>
      <c r="F11" s="98" t="e">
        <f t="shared" ref="F11:F21" si="0">(E11-D11)/E11</f>
        <v>#DIV/0!</v>
      </c>
      <c r="G11" s="97"/>
    </row>
    <row r="12" spans="2:7" ht="15" x14ac:dyDescent="0.2">
      <c r="B12" s="93"/>
      <c r="C12" s="97"/>
      <c r="D12" s="93"/>
      <c r="E12" s="93"/>
      <c r="F12" s="98" t="e">
        <f t="shared" si="0"/>
        <v>#DIV/0!</v>
      </c>
      <c r="G12" s="97"/>
    </row>
    <row r="13" spans="2:7" ht="15" x14ac:dyDescent="0.2">
      <c r="B13" s="93"/>
      <c r="C13" s="97"/>
      <c r="D13" s="93"/>
      <c r="E13" s="93"/>
      <c r="F13" s="98" t="e">
        <f t="shared" si="0"/>
        <v>#DIV/0!</v>
      </c>
      <c r="G13" s="97"/>
    </row>
    <row r="14" spans="2:7" ht="15" x14ac:dyDescent="0.2">
      <c r="B14" s="93"/>
      <c r="C14" s="97"/>
      <c r="D14" s="93"/>
      <c r="E14" s="93"/>
      <c r="F14" s="98" t="e">
        <f t="shared" si="0"/>
        <v>#DIV/0!</v>
      </c>
      <c r="G14" s="97"/>
    </row>
    <row r="15" spans="2:7" ht="15" x14ac:dyDescent="0.2">
      <c r="B15" s="93"/>
      <c r="C15" s="97"/>
      <c r="D15" s="93"/>
      <c r="E15" s="93"/>
      <c r="F15" s="98" t="e">
        <f t="shared" si="0"/>
        <v>#DIV/0!</v>
      </c>
      <c r="G15" s="97"/>
    </row>
    <row r="16" spans="2:7" ht="15" x14ac:dyDescent="0.2">
      <c r="B16" s="93"/>
      <c r="C16" s="97"/>
      <c r="D16" s="93"/>
      <c r="E16" s="93"/>
      <c r="F16" s="98" t="e">
        <f t="shared" si="0"/>
        <v>#DIV/0!</v>
      </c>
      <c r="G16" s="97"/>
    </row>
    <row r="17" spans="2:7" ht="15" x14ac:dyDescent="0.2">
      <c r="B17" s="93"/>
      <c r="C17" s="97"/>
      <c r="D17" s="93"/>
      <c r="E17" s="93"/>
      <c r="F17" s="98" t="e">
        <f t="shared" si="0"/>
        <v>#DIV/0!</v>
      </c>
      <c r="G17" s="97"/>
    </row>
    <row r="18" spans="2:7" ht="15" x14ac:dyDescent="0.2">
      <c r="B18" s="93"/>
      <c r="C18" s="97"/>
      <c r="D18" s="93"/>
      <c r="E18" s="93"/>
      <c r="F18" s="98" t="e">
        <f t="shared" si="0"/>
        <v>#DIV/0!</v>
      </c>
      <c r="G18" s="97"/>
    </row>
    <row r="19" spans="2:7" ht="15" x14ac:dyDescent="0.2">
      <c r="B19" s="93"/>
      <c r="C19" s="97"/>
      <c r="D19" s="93"/>
      <c r="E19" s="93"/>
      <c r="F19" s="98" t="e">
        <f t="shared" si="0"/>
        <v>#DIV/0!</v>
      </c>
      <c r="G19" s="97"/>
    </row>
    <row r="20" spans="2:7" ht="15" x14ac:dyDescent="0.2">
      <c r="B20" s="93"/>
      <c r="C20" s="97"/>
      <c r="D20" s="93"/>
      <c r="E20" s="93"/>
      <c r="F20" s="98" t="e">
        <f t="shared" si="0"/>
        <v>#DIV/0!</v>
      </c>
      <c r="G20" s="97"/>
    </row>
    <row r="21" spans="2:7" ht="15" x14ac:dyDescent="0.2">
      <c r="B21" s="93"/>
      <c r="C21" s="97"/>
      <c r="D21" s="93"/>
      <c r="E21" s="93"/>
      <c r="F21" s="98" t="e">
        <f t="shared" si="0"/>
        <v>#DIV/0!</v>
      </c>
      <c r="G21" s="97"/>
    </row>
    <row r="22" spans="2:7" ht="13.5" x14ac:dyDescent="0.2">
      <c r="B22" s="80"/>
      <c r="C22" s="80"/>
      <c r="D22" s="80"/>
      <c r="E22" s="80"/>
      <c r="F22" s="80"/>
      <c r="G22" s="78"/>
    </row>
    <row r="23" spans="2:7" ht="16.5" x14ac:dyDescent="0.2">
      <c r="B23" s="161" t="s">
        <v>79</v>
      </c>
      <c r="C23" s="162"/>
      <c r="D23" s="93"/>
      <c r="E23" s="93"/>
      <c r="F23" s="95" t="e">
        <f>(E23-D23)/E23</f>
        <v>#DIV/0!</v>
      </c>
      <c r="G23" s="78"/>
    </row>
  </sheetData>
  <mergeCells count="5">
    <mergeCell ref="C3:E5"/>
    <mergeCell ref="B7:C7"/>
    <mergeCell ref="B8:C8"/>
    <mergeCell ref="F8:G8"/>
    <mergeCell ref="B23:C23"/>
  </mergeCells>
  <dataValidations count="1">
    <dataValidation type="list" allowBlank="1" showInputMessage="1" showErrorMessage="1" sqref="C10">
      <formula1>linea</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Técnica Indicador </vt:lpstr>
      <vt:lpstr>Ficha Técnica de Medición </vt:lpstr>
      <vt:lpstr>Soporte Medición</vt:lpstr>
      <vt:lpstr>Hoja1</vt:lpstr>
      <vt:lpstr>'Ficha Técnica de Medición '!Área_de_impresión</vt:lpstr>
      <vt:lpstr>'Ficha Técnica Indicador '!Área_de_impresión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2019-03-06T13:47:21Z</dcterms:modified>
</cp:coreProperties>
</file>